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Nataša\Desktop\Antunovac\KK.03.1.2.03._UzP_Zone\Javna nabava Zona\Nabava radovi GZ antunovac - za objavu\"/>
    </mc:Choice>
  </mc:AlternateContent>
  <bookViews>
    <workbookView xWindow="0" yWindow="0" windowWidth="28800" windowHeight="11775" tabRatio="375"/>
  </bookViews>
  <sheets>
    <sheet name="Infrastruktura" sheetId="182" r:id="rId1"/>
    <sheet name="Rasvjeta" sheetId="184" r:id="rId2"/>
    <sheet name="Rekapitulacija" sheetId="183" r:id="rId3"/>
  </sheets>
  <definedNames>
    <definedName name="_Toc532263130" localSheetId="0">Infrastruktura!#REF!</definedName>
    <definedName name="_Toc532263132" localSheetId="0">Infrastruktura!#REF!</definedName>
    <definedName name="_Toc532286383" localSheetId="0">Infrastruktura!#REF!</definedName>
    <definedName name="_Toc532286385" localSheetId="0">Infrastruktura!#REF!</definedName>
    <definedName name="_xlnm.Print_Titles" localSheetId="0">Infrastruktura!$1:$3</definedName>
    <definedName name="_xlnm.Print_Area" localSheetId="0">Infrastruktura!$A$1:$G$298</definedName>
    <definedName name="_xlnm.Print_Area" localSheetId="2">Rekapitulacija!$A$1:$F$44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33" i="184" l="1"/>
  <c r="F129" i="184"/>
  <c r="F124" i="184"/>
  <c r="F91" i="184"/>
  <c r="F111" i="184" s="1"/>
  <c r="F131" i="184" s="1"/>
  <c r="F136" i="184" s="1"/>
  <c r="F72" i="184"/>
  <c r="F137" i="184" l="1"/>
  <c r="F138" i="184" s="1"/>
  <c r="G292" i="182"/>
  <c r="F31" i="183"/>
  <c r="E286" i="182" l="1"/>
  <c r="E287" i="182"/>
  <c r="E237" i="182"/>
  <c r="E215" i="182"/>
  <c r="E233" i="182"/>
  <c r="E229" i="182"/>
  <c r="E225" i="182"/>
  <c r="E204" i="182"/>
  <c r="E220" i="182"/>
  <c r="E209" i="182"/>
  <c r="E194" i="182"/>
  <c r="E186" i="182"/>
  <c r="E188" i="182"/>
  <c r="E172" i="182"/>
  <c r="E125" i="182"/>
  <c r="E118" i="182"/>
  <c r="E113" i="182"/>
  <c r="E83" i="182"/>
  <c r="E88" i="182"/>
  <c r="E66" i="182" l="1"/>
  <c r="E99" i="182"/>
  <c r="E94" i="182"/>
  <c r="E78" i="182"/>
  <c r="E61" i="182"/>
  <c r="E55" i="182"/>
  <c r="E50" i="182"/>
  <c r="E22" i="182"/>
  <c r="E21" i="182"/>
  <c r="E19" i="182"/>
  <c r="E104" i="182" l="1"/>
  <c r="G297" i="182" l="1"/>
  <c r="F29" i="183" s="1"/>
  <c r="G23" i="182" l="1"/>
  <c r="F19" i="183" l="1"/>
  <c r="F27" i="183"/>
  <c r="F23" i="183" l="1"/>
  <c r="F25" i="183"/>
  <c r="F21" i="183"/>
  <c r="F33" i="183" s="1"/>
  <c r="F35" i="183" l="1"/>
  <c r="F37" i="183" s="1"/>
</calcChain>
</file>

<file path=xl/sharedStrings.xml><?xml version="1.0" encoding="utf-8"?>
<sst xmlns="http://schemas.openxmlformats.org/spreadsheetml/2006/main" count="633" uniqueCount="487">
  <si>
    <t>DOPUNSKE PLOČE</t>
  </si>
  <si>
    <t>I</t>
  </si>
  <si>
    <t>II</t>
  </si>
  <si>
    <t>III</t>
  </si>
  <si>
    <t>IV</t>
  </si>
  <si>
    <t>5-01</t>
  </si>
  <si>
    <t>ZEMLJANI RADOVI</t>
  </si>
  <si>
    <t>PRIPREMNI RADOVI</t>
  </si>
  <si>
    <t>2-01</t>
  </si>
  <si>
    <t>ISKOP HUMUSA</t>
  </si>
  <si>
    <t>2-02</t>
  </si>
  <si>
    <t>2-08</t>
  </si>
  <si>
    <t>UREĐENJE TEMELJNOG TLA MEHANIČKIM ZBIJANJEM</t>
  </si>
  <si>
    <t>UREĐENJE TEMELJNOG TLA</t>
  </si>
  <si>
    <t>2-08.1</t>
  </si>
  <si>
    <t>2-09</t>
  </si>
  <si>
    <t>4.1</t>
  </si>
  <si>
    <t>9-02.3</t>
  </si>
  <si>
    <t>9-01.4</t>
  </si>
  <si>
    <t>OSTALE OZNAKE NA KOLNIKU</t>
  </si>
  <si>
    <t>KOLNIČKA KONSTRUKCIJA</t>
  </si>
  <si>
    <t>Obračun radova:</t>
  </si>
  <si>
    <t>2-10.1</t>
  </si>
  <si>
    <t>3-01.1</t>
  </si>
  <si>
    <t>ODVODNI JARCI</t>
  </si>
  <si>
    <t>3-01.1.1</t>
  </si>
  <si>
    <t>Jarak bez obloge</t>
  </si>
  <si>
    <t>3-02</t>
  </si>
  <si>
    <t>DRENAŽE</t>
  </si>
  <si>
    <t>3.1</t>
  </si>
  <si>
    <t>Ukupno  1. - PRIPREMNI RADOVI  ( Kn ) :</t>
  </si>
  <si>
    <t>1.)</t>
  </si>
  <si>
    <t>2.)</t>
  </si>
  <si>
    <t>Ukupno  2. - ZEMLJANI RADOVI  ( Kn ) :</t>
  </si>
  <si>
    <t>3.)</t>
  </si>
  <si>
    <t>Ukupno  3. - ODVODNJA  ( Kn ) :</t>
  </si>
  <si>
    <t>4.)</t>
  </si>
  <si>
    <t>m</t>
  </si>
  <si>
    <t>9-07</t>
  </si>
  <si>
    <t>OSTALA PROMETNA OPREMA</t>
  </si>
  <si>
    <t>PROMETNI ZNAKOVI (OKOMITA SIGNALIZACIJA)</t>
  </si>
  <si>
    <t>9-01</t>
  </si>
  <si>
    <t>9-02</t>
  </si>
  <si>
    <t>OPIS RADA</t>
  </si>
  <si>
    <t>m'</t>
  </si>
  <si>
    <r>
      <t>m</t>
    </r>
    <r>
      <rPr>
        <vertAlign val="superscript"/>
        <sz val="8"/>
        <rFont val="Arial"/>
        <family val="2"/>
      </rPr>
      <t>3</t>
    </r>
  </si>
  <si>
    <t>Rad se mjeri i obračunava po kvadratnom metru stvarno uređenog temeljnog tla.</t>
  </si>
  <si>
    <t>NAPOMENA:</t>
  </si>
  <si>
    <t>Red. br.</t>
  </si>
  <si>
    <t>O.T.U./   P.T.U.</t>
  </si>
  <si>
    <t xml:space="preserve"> Jed.mj.</t>
  </si>
  <si>
    <t>Količina</t>
  </si>
  <si>
    <t>Ukupno</t>
  </si>
  <si>
    <t>Investitor  :</t>
  </si>
  <si>
    <t>Građevina:</t>
  </si>
  <si>
    <t xml:space="preserve">Pripremni radovi </t>
  </si>
  <si>
    <t xml:space="preserve">Zemljani radovi </t>
  </si>
  <si>
    <t xml:space="preserve">Odvodnja </t>
  </si>
  <si>
    <t xml:space="preserve">Kolnička konstrukcija </t>
  </si>
  <si>
    <t>UKUPNO :</t>
  </si>
  <si>
    <t>SVEUKUPNO  :</t>
  </si>
  <si>
    <t>Projektant :</t>
  </si>
  <si>
    <t>kom</t>
  </si>
  <si>
    <t>Tomislav Glavaš, dipl.ing.građ.</t>
  </si>
  <si>
    <t>1-03.4</t>
  </si>
  <si>
    <t>UKLANJANJE ILI PREMJEŠTANJE POSTOJEĆIH KOMUNALNIH INSTALACIJA</t>
  </si>
  <si>
    <t>kom.</t>
  </si>
  <si>
    <t>Izvedba visinskog uklapanja poklopaca sa okvirom postojećih zdenaca različitih komunalnih instalacija koji se nalaze u području zahvata. Rad obuhvaća uklanjanje postojećih poklopaca sa okvirom, popravak oštećenih dijelova okna, betoniranje i ponovnu ugradnju poklopca na kotu određenu projektom.</t>
  </si>
  <si>
    <t>Visinska prilagodba (uklapanje) vodovodnih kapa iznad zatvarača</t>
  </si>
  <si>
    <t>5-02</t>
  </si>
  <si>
    <t>NOSIVI SLOJ OD ZRNATOG KAMENOG MATERIJALA STABILIZIRANOG HIDRAULIČNIM VEZIVOM</t>
  </si>
  <si>
    <t>Rad se mjeri u kubičnim metrima.</t>
  </si>
  <si>
    <t>PRIVREMENA REGULACIJA PROMETA</t>
  </si>
  <si>
    <t>Strojni iskop rova za izvedbu oborinske kanalizacije uključujući i slivničke veze, uz dodatak ručnog rada u  materijalu kategorije  “C” s odbacivanjem iskopanog materijala u stranu i utovarom viška iskopa u prijevozno sredstvo i odvoz na deponiju kao i uređenje deponije.</t>
  </si>
  <si>
    <t>Predviđeno je razupiranje cca 10% površine bočnih strana rova</t>
  </si>
  <si>
    <t>3-04.4.4</t>
  </si>
  <si>
    <t>Ugradnja poklopaca na revizijska okna</t>
  </si>
  <si>
    <t xml:space="preserve">Strojni iskop materijala za drenažni rov u “C” kategoriji tla obračunat je u stavci 2.2. ovog projektantskog izračuna. </t>
  </si>
  <si>
    <t>STROJNO GLODANJE POSTOJEĆEG ASFALTA</t>
  </si>
  <si>
    <t>3-04</t>
  </si>
  <si>
    <t>CESTOVNA KANALIZACIJA</t>
  </si>
  <si>
    <t>3-04.1</t>
  </si>
  <si>
    <t>ISKOP ROVA ZA KANALIZACIJU</t>
  </si>
  <si>
    <t>2-08.2</t>
  </si>
  <si>
    <t>ZAMJENA SLOJA SLABOG TEMELJNOG TLA BOLJIM MATERIJALOM</t>
  </si>
  <si>
    <t>RAZUPIRANJE ROVA ZA KANALIZACIJU</t>
  </si>
  <si>
    <t>Osiguranje sigurnog rada u rovu potrebnim razupiranjem bočnih strana. Jedinična cijena obuhvaća razupiranje bočnih strana prema tehnologiji i načinu izvedbe Izvoditelja.</t>
  </si>
  <si>
    <t>Rad se mjeri i obračunava po kvadratnom metru (m2) stvarno izvršenog osiguranja iskopa.</t>
  </si>
  <si>
    <t>3-04.2</t>
  </si>
  <si>
    <t>IZRADA PODLOŽNOG SLOJA KANALIZACIJSKIH CIJEVI</t>
  </si>
  <si>
    <t>3-04.2.1</t>
  </si>
  <si>
    <t>IZRADA PODLOŽNOG SLOJA OD PIJESKA</t>
  </si>
  <si>
    <t>Nabava i doprema te ugradnja pijeska za izradu podložnog sloja ispod cijevi u debljini 10,0cm. Posteljica cijevi mora biti iznivelirana s padom naliježuće površine cijevi prema uzdužnim profilima iz projekta.</t>
  </si>
  <si>
    <t>3-04.3</t>
  </si>
  <si>
    <t>UGRADNJA KANALIZACIJSKIH CIJEVI</t>
  </si>
  <si>
    <t>3-04.4</t>
  </si>
  <si>
    <t>REVIZIJSKA OKNA (RO)</t>
  </si>
  <si>
    <t>3-04.4.1</t>
  </si>
  <si>
    <t>3-04.6</t>
  </si>
  <si>
    <t>ZATRPAVANJE ROVA KANALIZACIJE</t>
  </si>
  <si>
    <t>3-04.7</t>
  </si>
  <si>
    <t>RUBNJACI</t>
  </si>
  <si>
    <t>3-04.7.1</t>
  </si>
  <si>
    <t>Izrada betonskih rubnjaka</t>
  </si>
  <si>
    <t>Rubnjaci 18/24/100 cm</t>
  </si>
  <si>
    <t>Rubnjaci 18/24/33 cm</t>
  </si>
  <si>
    <t>3-04.8</t>
  </si>
  <si>
    <t>RIGOLI</t>
  </si>
  <si>
    <t>3-04.8.1</t>
  </si>
  <si>
    <t>Po kvadratnom metru stvarno izvedene posteljice</t>
  </si>
  <si>
    <t>Po kubičnom metrima stvarno iskopanog humusa, mjereno u sraslom stanju.</t>
  </si>
  <si>
    <t>IZRADA NASIPA</t>
  </si>
  <si>
    <t>ISKOPI U MATERIJALU "C" KATEGORIJE</t>
  </si>
  <si>
    <t>OZNAKE NA KOLNIKU</t>
  </si>
  <si>
    <t>ODVODNJA</t>
  </si>
  <si>
    <t>3-01</t>
  </si>
  <si>
    <t>POVRŠINSKO ODVODNJAVANJE</t>
  </si>
  <si>
    <t>3-02.2</t>
  </si>
  <si>
    <t>IZRADA PLITKIH DRENAŽA</t>
  </si>
  <si>
    <t>Rad se mjeri i obračunava po metru dužnom (m´) izvedenog drenažnog sustava prema projektu.</t>
  </si>
  <si>
    <t>Grubo i fino strojno planiranje, te zbijanje glatkim valjcima ili valjcima s točkovima na pneumaticima.
Zbijanje posteljice ispod kolnika, u zemljanim materijalima, treba izvršiti tako, da se postigne stupanj zbijenosti u odnosu na standardni Proctor-ov postupak Sz≥100%, odnosno modul stišljivosti Ms≥30MN/m2.</t>
  </si>
  <si>
    <t>Grubo i fino strojno planiranje, te zbijanje glatkim valjcima ili valjcima s točkovima na pneumaticima.
Zbijanje posteljice ispod pješačkih staza, u zemljanim materijalima, treba izvršiti tako, da se postigne stupanj zbijenosti u odnosu na standardni Proctor-ov postupak Sz≥100%, odnosno modul stišljivosti Ms≥20MN/m2.</t>
  </si>
  <si>
    <t>3-01.1.2</t>
  </si>
  <si>
    <r>
      <t>m</t>
    </r>
    <r>
      <rPr>
        <vertAlign val="superscript"/>
        <sz val="8"/>
        <rFont val="Arial"/>
        <family val="2"/>
        <charset val="238"/>
      </rPr>
      <t>2</t>
    </r>
  </si>
  <si>
    <t>2.2</t>
  </si>
  <si>
    <t>2.3</t>
  </si>
  <si>
    <t>1-03.5</t>
  </si>
  <si>
    <t>LOKACIJA I ZAŠTITA KOMUNALNIH I OSTALIH PRIKLJUČAKA</t>
  </si>
  <si>
    <t>NOSIVI SLOJEVI OD ZRNATOG KAMENOG MATERIJALA</t>
  </si>
  <si>
    <t>9-02.1</t>
  </si>
  <si>
    <t>UZDUŽNE OZNAKE NA KOLNIKU</t>
  </si>
  <si>
    <t>Pod uzdužnim oznakama na kolniku razumijevaju se crte obilježene paralelno s osi kolnika, a služe za detaljno utvrđivanje načina upotrebe kolničke površine.</t>
  </si>
  <si>
    <t>Po kvadratnom metru očišćene i premazane površine.</t>
  </si>
  <si>
    <t>PROMETNI ZNAKOVI OBAVIJESTI</t>
  </si>
  <si>
    <t>9-01.3</t>
  </si>
  <si>
    <t>1-03.2</t>
  </si>
  <si>
    <t xml:space="preserve"> </t>
  </si>
  <si>
    <t>Strojno zasijecanje asfalta.</t>
  </si>
  <si>
    <t>Vađenje i demontiranje prometnih znakova.</t>
  </si>
  <si>
    <t>Popravak postojećih slivnika i izdizanje rešetke. Rad obuhvaća uklanjanje postojećih rešetki, popravak oštećenih dijelova slivnika, betoniranje vijenca te ponovno ugradnju rešetke na kotu određenu projektom.</t>
  </si>
  <si>
    <r>
      <t>m</t>
    </r>
    <r>
      <rPr>
        <vertAlign val="superscript"/>
        <sz val="8"/>
        <rFont val="Arial"/>
        <family val="2"/>
        <charset val="238"/>
      </rPr>
      <t>3</t>
    </r>
  </si>
  <si>
    <t>2-08.5</t>
  </si>
  <si>
    <t>Prema kvadratnom metru ugrađene polimerne mreže</t>
  </si>
  <si>
    <t>2-09.1</t>
  </si>
  <si>
    <t>IZRADA NASIPA OD ZEMLJANIH MATERIJALA</t>
  </si>
  <si>
    <t>UREĐENJE SLABONOSIVOG TEMELJNOG TLA PRIMJENOM POLIMERNIH GEOMREŽA</t>
  </si>
  <si>
    <t>2-10</t>
  </si>
  <si>
    <t>Prema kubnom metru ugrađenog i zbijenog zamjenskog materijala</t>
  </si>
  <si>
    <t>Po kvadratnom metru, prema stvarno izvršenim radovima</t>
  </si>
  <si>
    <t>PLANIRANJE I ZATRAVLJENJE ZELENIH POVRŠINA</t>
  </si>
  <si>
    <r>
      <t>Rad se mjeri i obračunava po kubičnom metru (m</t>
    </r>
    <r>
      <rPr>
        <vertAlign val="superscript"/>
        <sz val="8"/>
        <rFont val="Arial CE"/>
        <charset val="238"/>
      </rPr>
      <t>3</t>
    </r>
    <r>
      <rPr>
        <sz val="8"/>
        <rFont val="Arial CE"/>
        <family val="2"/>
        <charset val="238"/>
      </rPr>
      <t>) stvarno izvršenog iskopa u sraslom stanju prema mjerama iz projekta.</t>
    </r>
  </si>
  <si>
    <r>
      <t>Rad se mjeri i obračunava po kubičnom metru (m</t>
    </r>
    <r>
      <rPr>
        <vertAlign val="superscript"/>
        <sz val="8"/>
        <rFont val="Arial CE"/>
        <charset val="238"/>
      </rPr>
      <t>3</t>
    </r>
    <r>
      <rPr>
        <sz val="8"/>
        <rFont val="Arial CE"/>
        <family val="2"/>
        <charset val="238"/>
      </rPr>
      <t>) stvarno izvršenog podložnog sloja, prema mjerama iz projekta.</t>
    </r>
  </si>
  <si>
    <t>Monolitna AB revizijska okna betonirana na licu mjesta</t>
  </si>
  <si>
    <t>Obračun radova: Radovi se mjere i obračunavaju po komadima ugrađenog i preuzetog AB revizijskog okna prema dimenzijama iz projekta</t>
  </si>
  <si>
    <t>AB okno - standardno</t>
  </si>
  <si>
    <t xml:space="preserve">Obračun radova:
Postavljanje prometnih znakova obračunava se po komadu postavljenog znaka zajedno sa stupom i temeljem. </t>
  </si>
  <si>
    <t>Prometni znakovi obavijesti su oblika kruga, kvadrata ili pravokutnika, a postavljaju na stupove kružna presjeka ili na pocinčani FeZn stup semafora Ø60,3 mm. 
Rad obuhvaća nabavu, prijevoz i postavljanje prometnoga znaka sa stupovima i temeljima ili nosačima za stup semafora. Obračunava se prema broju postavljenih znakova određenih dimenzija, uključujući stupove, sva oprema i pribor za pričvrščivanje prometnih znakova i temelje s nosivom konstrukcijom.</t>
  </si>
  <si>
    <t>Projekti privremenih regulacija prometa</t>
  </si>
  <si>
    <t>Z K20, 150 x 25 cm; s nogarima</t>
  </si>
  <si>
    <t>Z K21, 150 x 25 cm; s nogarima</t>
  </si>
  <si>
    <t>Z K31, bljeskalica žute boje min Ø 18 cm; [solarna, sinkronizirana                                                         (bljeska non stop; dan, noć) na vrhu stupa prometnog znaka]</t>
  </si>
  <si>
    <t>9-01.5</t>
  </si>
  <si>
    <t>UKUPNO PROMETNI ZNAKOVI (OKOMITA SIGNALIZACIJA)</t>
  </si>
  <si>
    <t>Rubnjaci (parkovski) 10/20/100 cm</t>
  </si>
  <si>
    <t>Ukupno  4. - KOLNIČKA KONSTRUKCIJA  ( Kn ) :</t>
  </si>
  <si>
    <t>Obračun radova u kubičnim metrima u zbijenom stanju:</t>
  </si>
  <si>
    <t>4.2</t>
  </si>
  <si>
    <t>4.3</t>
  </si>
  <si>
    <t>4.4</t>
  </si>
  <si>
    <r>
      <t>Obračun radova po m</t>
    </r>
    <r>
      <rPr>
        <vertAlign val="superscript"/>
        <sz val="8"/>
        <rFont val="Arial CE"/>
        <charset val="238"/>
      </rPr>
      <t>2</t>
    </r>
    <r>
      <rPr>
        <sz val="8"/>
        <rFont val="Arial CE"/>
        <family val="2"/>
        <charset val="238"/>
      </rPr>
      <t xml:space="preserve"> ili toni:</t>
    </r>
  </si>
  <si>
    <t>4.5</t>
  </si>
  <si>
    <t>A.  Obračun se vrši prema dimenzijama iz projekta. Iskazane količine u troškovniku proizlaze iz dimenzija prikazanih u nacrtima i prilozima.</t>
  </si>
  <si>
    <t>UKLANJANJE OBJEKATA, OPREME CESTE, PROMETNIH ZNAKOVA I SL.</t>
  </si>
  <si>
    <t xml:space="preserve">Izmještanje postojećih komunalnih instalacija prema potrebi zbog smještaja novoprojektiranih elemenata poprečnog presjeka (oborinske odvodnje, revizijskih okana, slivnika, drenaže, rubnjaka, slivničkih veza i sl.). Stavkom su obuhvaćeni slijedeći radovi:                   </t>
  </si>
  <si>
    <t>P.T.U. 1.</t>
  </si>
  <si>
    <t>2.1</t>
  </si>
  <si>
    <t>2.4</t>
  </si>
  <si>
    <t>2.5</t>
  </si>
  <si>
    <t>2.6</t>
  </si>
  <si>
    <t>P.T.U.2</t>
  </si>
  <si>
    <t>3.2</t>
  </si>
  <si>
    <r>
      <t>Oblaganje jarka uključujući i izradu podloge obračunava se u m</t>
    </r>
    <r>
      <rPr>
        <vertAlign val="superscript"/>
        <sz val="8"/>
        <rFont val="Arial CE"/>
        <charset val="238"/>
      </rPr>
      <t>2</t>
    </r>
    <r>
      <rPr>
        <sz val="8"/>
        <rFont val="Arial CE"/>
        <family val="2"/>
        <charset val="238"/>
      </rPr>
      <t xml:space="preserve"> stvarnog oblaganja jarka mjereno prema razvijenoj površini betonske obloge. Mjesta izvedbe obloge prikazana su na situaciji.</t>
    </r>
  </si>
  <si>
    <t>Zatrpavanje rova pijeskom  (oko cijevi i min. 20cm iznad cijevi)</t>
  </si>
  <si>
    <t>Obračun radova: Rad se mjeri u metrima (m') postavljenih rubnjaka prema detaljima iz projekta, uključivo s izvedbom podloge.</t>
  </si>
  <si>
    <t>PROMETNI PROJEKT</t>
  </si>
  <si>
    <t>Prometni projekt</t>
  </si>
  <si>
    <t>Prometni znakovi pričvršćuju se na stupove koji su izrađeni od Fe cijevi i zaštićeni protiv korozije postupkom vrućeg cinčanja, na pocinčane FeZn stupove semafora Ø60,3 mm ili konzole semafora s uporabom dizalice na načina da ne zaklanjaju lanterne semafora.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s betonažom u prethodno iskopan rov minimalnih dimenzija 30x30x50 cm, minimalne kakvoće betona C 16/20.</t>
  </si>
  <si>
    <t>Z B31, Ø 60 cm</t>
  </si>
  <si>
    <t>Z A25, 90/90/90 cm</t>
  </si>
  <si>
    <t>- puna crta (razdjelna); š=12 cm; bijela</t>
  </si>
  <si>
    <t>- isprekidana crta 3+3 (razdjelna); š=12 cm; bijela</t>
  </si>
  <si>
    <t>Zatrpavanje kanalizacijskog rova i rova za slivničke veze pijeskom, zemljom iz iskopa ili mješanim materijalom. Rad obuhvaća prijevoz, razastiranje i planiranje materijala u slojevima, sabijanje laganim sredstvima za sabijanje tla ili ručno nabijačima.</t>
  </si>
  <si>
    <t>B.  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</si>
  <si>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 xml:space="preserve">D. U zoni zahvata gdje je projektom naznačeno postojanje instalacija izvođač je obvezan u prisustvu nadzornog inženjera, a po potrebi i predstavnika vlasnika instalacija,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 </t>
  </si>
  <si>
    <t>Stavka sadrži sav prijevoz, rad i materijal potreban za potpuni dovršetak stavke prema posebnim uvjetima građenja.</t>
  </si>
  <si>
    <t>Rad obuhvaća dislociranje i zaštitu komunalnih instalacija i ostalih priključaka koji su sastavni dio buduće prometnice ili koji tijekom gradnje prometnice mogu biti ugrožene. Zaštitu izvesti u dogovoru s vlasnicima instalacija i prema posebnim uvjetima građenja.</t>
  </si>
  <si>
    <t>Faza projekta:           GLAVNI PROJEKT</t>
  </si>
  <si>
    <t>Dobava i ugradba betonskog rubnjaka  poprečnog presjeka 18/24 ili 10/20 na prethodno izvedenu podlogu od svježeg betona klase C12/15 prema detalju iz projekta. Beton ugrađenog rubnjaka mora biti klase C 40/45 (MB-45) – v/c faktor ispod 0.45, otporan na smrzavanje i soli za odmrzavanje.</t>
  </si>
  <si>
    <t>Rušenje dijelova betonskih i AB konstrukcija, čeonih zidova, temelja, pješačkih mostova uključivo s temeljima uz utovar i odvoz na odlagalište, uključujući deponiranje i uređenje odlagališta.</t>
  </si>
  <si>
    <t>Izmještanje postojećih nadzemnih hidranata sukladno posebnim uvjetima. Hidrante izmjestiti u neposrednu blizinu (zeleni pojas) u skladu s uputama vlasnika. U cijenu stavke uključen je iskop, prespajanje i izmještanje instalacija, fazonski komadi, zatrpavanje pijeskom, traka upozorenja, odvoz viška materijala, nabijanje slojeva pijeska u slojevima od max 30 cm.</t>
  </si>
  <si>
    <t xml:space="preserve">Izvedba zaštite vodovoda PEHD cijevima ili prefabriciranim polutkama, a prema posebnim uvjetima građenja. Rad obuhvaća otkop oko produktovoda dobavu i postavljanje zaštitne cijevi/polucijevi na postojeću instalaciju te zatrpavanje pijeskom do razine posteljice. </t>
  </si>
  <si>
    <t>strojno glodanje 3 do 9 cm</t>
  </si>
  <si>
    <t>Po kubičnom metrom iskopanog materijala mjereno u sraslom stanju</t>
  </si>
  <si>
    <t>Rad obuhvaća sve radove koji se moraju obaviti kako bi se sraslo tlo osposobilo da bez štetnih posljedica preuzme opterećenje od nasipa i kolničke konstrukcije i prometno opterećenje (na dijelu ceste u nasipu) odnosno kolničku konstrukciju te prometno opterećenje (na dijelu ceste u usjeku). Dubina do koje se uređuje temeljno tlo određena je projektom, a iznosi do 30cm ovisno o vrsti tla. Zbijanje temeljnog tla u zemljanim materijalima obavlja se odgovarajućim sredstvima za zbijanje sa traženim stupnjem zbijenosti u odnosu na standardni Proctor-ov postupak Sz≥97%, odnosno modul stišljivosti Ms≥20MN/m2, za materijal C kategorije.</t>
  </si>
  <si>
    <t>Rad uključuje iskop sloja slabog materijala u temeljnom tlu s odvozom na odlagalište, te njegovu zamjenu izradom zbijenog nasipnog sloja od drobljenog kamena. Stavka uključuje nabavu, dobavu, prijevoz i ugradnju zamjenskog materijala (kamena 0/60). Predviđena debjina zamjene je cca. 25cm ili prema zahtjevu Nadzornog inženjera. Izvođač radova dužan je osigurati sva potrebna ispitivanja radi uvida u kakvoću izvedene zamjene. Primjenu tog materijala odobrava Nadzorni Inženjer.</t>
  </si>
  <si>
    <t>Izrada nasipa od zemljanog materijala ("C" kategorije) .</t>
  </si>
  <si>
    <t xml:space="preserve">Rad obuhvaća prijevoz, nasipavanje, razastiranje, prema potrebi i vlaženje ili sušenje, te planiranje zemljanog materijala u nasipu prema dimenzijama i nagibima iz projekta, kao i zbijanje prema zahtjevima iz OTU. Nasip se radi u slojevima orijentacijske debljine 30-50cm. Za nasip je moguće koristiti i dio zemljanog materijala dobivenog iskopom (s gradilišne deponije) ili iz pozajmišta koje je dužan pronaći Izvođač radova (uz suglasnost Nadzornog inženjera). Rad uključuje i istovar materijala iz prijevoznog sredstva. </t>
  </si>
  <si>
    <t>IZRADA POSTELJICE</t>
  </si>
  <si>
    <t>Jarak obložen betonom</t>
  </si>
  <si>
    <t>P.T.U.7</t>
  </si>
  <si>
    <t>Rad se mjeri i obračunava po metru dužnom (m´) ugrađene cijevi. U jediničnu cijenu uključen je sav rad i materijal, dodatni materijal i pribor potreban za potpunu propisanu ugradnju i spajanje kanalizacionih cijevi. Stavkom su obračunati fazonski komadi, brtvila, rezanja, bušenja, obrada spojeva i sve ostalo što je potrebno za potpuno dovršenje rada na ugradnji kanalizacije, uključivo i kontrolu vodonepropusnosti.</t>
  </si>
  <si>
    <t>PEHD KORUGIRANE CIJEVI DN160 za slivničku vezu</t>
  </si>
  <si>
    <t>PEHD revizijska okna</t>
  </si>
  <si>
    <t xml:space="preserve">Izrada monolitnog revizijskog okna od armiranog betona uz prethodno izvođenje iskopa na mjestu postave okna, uključujući i utovar i odvoz viška materijala na deponiju po izboru Izvoditelja i odobrenju Nadzornog inženjera, deponiranje i uređenje deponije. Monolitna revizijska okna pravokutnog presjeka izvode se od betona klase C 30/37 - v/c faktor ispod 0.45. Revizijska okna se ugrađuju na pripremljeni iskop na podložni sloj od pijeska. Debljina dna i stijenki revizijskog okna iznosi 20cm i izvodi se u dvostranoj oplati u prosječnoj visini od 180 cm. Dimenzije svijetlog otvora revizijskog okna iznose 100x100 cm. Rad obuhvaća ugradnju penjalica i izvedbu kinete u revizionim oknima prema detaljima iz projekta. Ispuna se radi betonom klase C 12/15 (MB-15) koji mora zadovoljavati uvjete iz  OTU-a. Za izvedbu kineta koriste se kao oplata polucijevi promjera priključene kanalizacije (računajući dotočnu cijev). </t>
  </si>
  <si>
    <t>Obračun radova: Radovi se mjere i obračunavaju po komadima ugrađenog i preuzetog PEHD revizijskog okna prema dimenzijama iz projekta</t>
  </si>
  <si>
    <t>PEHD revizijsko okno u zelenom pojasu - standardno</t>
  </si>
  <si>
    <t>P.T.U.8</t>
  </si>
  <si>
    <t xml:space="preserve">PEHD Slivnik </t>
  </si>
  <si>
    <t xml:space="preserve">Dobava, transport i postavljanje modularnih slivnika, uključivo raznošenje i spuštanje u rov te potrebni spojni i brtveni materijal. Slivnik se sastoji od tijela slivnika od PEHD cijevi duljine cca. 2m, DN500, prstenaste čvrstoće SN8 i armiranobetonskog distrubucijskog okvira. Armiranobetonski okvir dimenzija 1mx1m se izvodi betonom C30/37, XC2, dmax=16mm, dimenzija prema nacrtu. Uključena su i potrebna poravnanja na projektiranu kotu, neophodna oplata te sav ostali potreban materijal i rad.
Slivnik se postavlja u betonsku podlogu betona klase C12/15 debljine 10cm ispod koje je  zbijena podloga od šljunka debljine 10cm zbijenosti min 90% po Proctoru, a prema nacrtu.
Priključak na reviziono okno ili direktno na cijev kanalizacije izvodi se slivničkim vezama kao sifonski spoj. Priključak se izvodi na visini od cca. 1m mjereno do dna slivnika. Na montirani slivnik treba ugraditi isključivo ravnu slivnu rešetku s okvirom dimenzija 400x400mm, nosivosti 400kN ili 250kN ako je slivnik u pješačkoj stazi. Ovom stavkom obuhvaćen je sav potreban materijal i rad do popunog dovršenja slivnika. 
</t>
  </si>
  <si>
    <t>5</t>
  </si>
  <si>
    <t>Ukupno  5. - PROMETNI PROJEKT   ( Kn ) :</t>
  </si>
  <si>
    <t>5.1.</t>
  </si>
  <si>
    <t>5.2.</t>
  </si>
  <si>
    <t>5.3.</t>
  </si>
  <si>
    <t>5.4.</t>
  </si>
  <si>
    <t>5.6.</t>
  </si>
  <si>
    <t xml:space="preserve">Izrada nosivog sloja od mehanički stabiliziranog drobljenog kamenog materijala. Ovaj sloj ugrađuje se na mjestima nove kolničke konstrukcije, pješačkih staza, proširenja kolnika, na mjestima sanacije oštećenog ruba kolnika i sl. Rad obuhvaća nabavu, dobavu i ugradnju drobljenog kamenog materijala veličine zrna 0-63 mm odnosno 0-32 mm. </t>
  </si>
  <si>
    <t>NOSIVI SLOJEVI (AC base)</t>
  </si>
  <si>
    <t>13108-1</t>
  </si>
  <si>
    <t xml:space="preserve">HABAJUĆI ASFLATNI SLOJ </t>
  </si>
  <si>
    <t>5.5</t>
  </si>
  <si>
    <t>Izrada betonskih segmentnih rigolica i predgotovljenih linijskih rešetki</t>
  </si>
  <si>
    <t>P.T.U.16</t>
  </si>
  <si>
    <t>PDV 25% :</t>
  </si>
  <si>
    <r>
      <t xml:space="preserve">  </t>
    </r>
    <r>
      <rPr>
        <b/>
        <u/>
        <sz val="12"/>
        <rFont val="Arial"/>
        <family val="2"/>
        <charset val="238"/>
      </rPr>
      <t>REKAPITULACIJA  :</t>
    </r>
  </si>
  <si>
    <t>Općina Antunovac</t>
  </si>
  <si>
    <t>Braće Radića 4, 31 216 Antunovac</t>
  </si>
  <si>
    <t>GOSPODARSKE ZONE ANTUNOVAC U ANTUNOVCU</t>
  </si>
  <si>
    <t>Zajednička oznaka projekta :          REN 162/2016</t>
  </si>
  <si>
    <t>Broj projekta :          GP 162/2016.</t>
  </si>
  <si>
    <t>Datum izrade:            prosinac 2016.</t>
  </si>
  <si>
    <t xml:space="preserve">E. Izvoditelj je dužan održavati gradilište za vrijeme izvođenja radova (održavanje zelenila, vertikalne i horizontalne signalizacije, turističke signalizacije, privremene regulacije i svega ostalog što je u funkciji sigurnog odvijanje prometa). </t>
  </si>
  <si>
    <t>F. Izvoditelj  je dužan pri sastavljanju ponude obići buduće gradilište te za jedinične mjere ponuditi cijene koje obuhvaćaju potpun i konačan opis rada.</t>
  </si>
  <si>
    <t xml:space="preserve">C. Geodetski radovi uključeni su u jedinične cijene stavaka troškovnika i neće se posebno obračunavati. Geodetski radovi obuhvaćaju: iskolčenje trase i svih njenih sastavnih dijelova, objekata u trasi i preko trase, objekata odvodnje, održavanje točaka operativnog poligona i repera, izradu geodetske snimke izvedenog stanja, te sva geodetska mjerenja, kojima se podaci iz projekta prenose na teren i obrnuto, osiguranje osi iskolčene trase, profiliranje, obnavljanje i održavanje iskolčenih oznaka na terenu za sve vrijeme građenja, odnosno do predaje radova Investitoru. Geodetski radovi obuhvaćaju i obnovu stalnih geodetskih točaka u području zahvata uključujući sve potrebne radove za provedbu obnove sukladno zakonskoj regulativi, a u svemu prema naputcima područnog katastarskog ureda. Stalne geodetske točke evidentirane su prema geodetskoj podlozi izrađenoj za potrebe ovog projekta, a mogu se zatražiti od izrađivača podloge. </t>
  </si>
  <si>
    <t>1.1.</t>
  </si>
  <si>
    <t>1.1.1.</t>
  </si>
  <si>
    <t>Iskop postojeće kolničke konstrukcije ceste u prosječnoj debljini od 40 cm; (na mjestu uklapanja u postojeće stanje) uključujući sva strojna zasijecanja asfalta prilikom iskopa. Stavka uključuje utovar u prijevozna sredstva i prijevoz do  odlagališta te deponiranje i uređenje deponije ili izravno do mjesta ugradnje na trasi. Materijal dobiven iskopom može se iskoristiti za nasip kao mješoviti materijal te ga je u tom slučaju potrebno privremeno deponirati na gradilišnoj deponiji, ako se neće odmah ugrađivati.</t>
  </si>
  <si>
    <t>1.1.2.</t>
  </si>
  <si>
    <t>1.1.3.</t>
  </si>
  <si>
    <t>1.1.4.</t>
  </si>
  <si>
    <t>Rušenje postojeće konstrukcije pješačkih staza (na mjestu uklapanja u postojeće stanje) u prosječnoj debljini od 25cm; uključujući sva strojna zasijecanja asfalta ili betona pri rušenju. Stavka uključuje utovar u prijevozna sredstva i prijevoz do  odlagališta te deponiranje i uređenje deponije ili izravno do mjesta ugradnje na trasi. Materijal dobiven iskopom može se iskoristiti za nasip kao mješoviti materijal te ga je u tom slučaju potrebno privremeno deponirati na gradilišnoj deponiji, ako se neće odmah ugrađivati</t>
  </si>
  <si>
    <t>1.1.5.</t>
  </si>
  <si>
    <t>1.1.6.</t>
  </si>
  <si>
    <t>1.2.</t>
  </si>
  <si>
    <t>1.2.2.</t>
  </si>
  <si>
    <t>1.2.1.</t>
  </si>
  <si>
    <t>1.3.</t>
  </si>
  <si>
    <t>1.3.1.</t>
  </si>
  <si>
    <t>1.3.2.</t>
  </si>
  <si>
    <t>1.3.3.</t>
  </si>
  <si>
    <t>1.4.</t>
  </si>
  <si>
    <t>Rad obuhvaća strojno glodanje postojećeg asfaltnog kolnika specijalnim strojevima zbog izravnanja površine kolnika i prilagodbe poprečnih nagiba (na mjestu uklapanja u postojeći kolnik). Ovim radom obuhvaćeno je frezanje, uklanjanje skinutog asfalta, odvoz na deponiju po odobrenju Nadzornog inženjera, deponiranje i održavanje deponije, te čišćenje obrađene površine. Dobiveni materijal ostaje na raspolaganju Investotoru za naknadnu ugradnju.</t>
  </si>
  <si>
    <t xml:space="preserve">Iskopi na trasi koji su predviđeni projektom: iskopi na trasi za produbljenja i proširenja za posteljicu kolnika i staza, iskopi uz rub kolnika, nakon uklanjanja postojeće konstrukcije, iskopi za drenaže, rada na objektima u trupu i uz cestu (ispusta). Iskop se obavlja prema visinskim kotama iz projekta  te propisanim nagibima kosina. Rad uključuje utovar iskopanog materijala u prijevozna sredstva, prijevoz do odlagališta deponiranje, te uređenje odlagališta. Mjesto odlagališta dužan je osigurati Izvoditelj radova oz odobrenje Nadzornog inženjera. Dio materijala koji je potreban za izradu zemljanog nasipa (stavka 2.6.) potrebno je privremeno deponirati na gradilištu. </t>
  </si>
  <si>
    <t>IZRADA POSTELJICE OD ZEMLJANIH MATERIJALA - nogostup</t>
  </si>
  <si>
    <t>IZRADA POSTELJICE OD ZEMLJANIH MATERIJALA - kolnik, kolni prilazi, parkirališta</t>
  </si>
  <si>
    <t xml:space="preserve">Valjanje i planiranje zelenih površina između cestovnog rubnjaka i pješačke staze. Stavka obuhvaća dovoz, istovari planiranje nasutog (doveženog) zemljanog materijala (u sloju od min. 25cm) uz valjanje laganim valjkom. Za nasipni materijal može se koristiti materijal iz iskopa (stavka 2.1. ili 2.2.). </t>
  </si>
  <si>
    <t>2.9.</t>
  </si>
  <si>
    <t>2-09.2</t>
  </si>
  <si>
    <t>IZRADA NASIPA OD MJEŠOVITOG MATERIJALA</t>
  </si>
  <si>
    <t>2.8.</t>
  </si>
  <si>
    <t>2.10.</t>
  </si>
  <si>
    <t xml:space="preserve">Izrada nasipa od mješovitog materijala </t>
  </si>
  <si>
    <t>2.7.</t>
  </si>
  <si>
    <t>2.11.</t>
  </si>
  <si>
    <r>
      <t xml:space="preserve">Površinski iskop humusa </t>
    </r>
    <r>
      <rPr>
        <b/>
        <sz val="8"/>
        <rFont val="Arial CE"/>
        <family val="2"/>
        <charset val="238"/>
      </rPr>
      <t>u debljini sloja od 40cm</t>
    </r>
    <r>
      <rPr>
        <sz val="8"/>
        <rFont val="Arial CE"/>
        <family val="2"/>
        <charset val="238"/>
      </rPr>
      <t xml:space="preserve">, prema kotama i podacima danim u projektu te utovar i prijevoz viška materijala na deponiju koju osigurava i uređuje Izvoditelj radova. U toku iskopa humusa treba voditi računa o tome da bude omogućena poprečna i uzdužna odvodnja. Površine na kojima je nakon iskopa humusa predviđena izrada nasipa, potrebno je odmah urediti i sabiti te izraditi prvi sloj nasipa. Rad uključuje utovar iskopanog materijala u prijevozna sredstva, prijevoz do deponije, deponiranje, te uređenje deponije. Mjesto odlagališta dužan je osigurati Izvoditelj radova oz odobrenje Nadzornog inženjera. Dio materijala koji je potreban za izradu nasipa (stavka 2.11.) potrebno je privremeno deponirati na gradilištu. </t>
    </r>
  </si>
  <si>
    <t>IZRADA NASIPA OD KAMENITIH MATERIJALA - pijeska</t>
  </si>
  <si>
    <t>Nabava, dobava, prijevoz i razastiranje mješovitog materijala, te grubo planiranje i sabijanje materijala prema dimenzijama i nagibima iz projekta. Nasip od mješovitog materijala radi se na mjestima kolnih prilaza, parkirališta i nogostupa. Ugrađuje se ispod nosive konstrukcije gdje je nakon uklanjanja humusa potrebno izraditi nasip (zamjena humusnog materijala - mješovitim). Debljina nasipnog sloja mora biti u skladu s vrstom nasipnog materijala te uporabljenim građevinskim strojevima. Traženi modul stišljivosti mjeren kružnom pločom promjera Ø300 mm mora biti Ms≥40 MN/m2. Za nasip se može koristiti dio mješanog materijala dobiven iskopom postojeće kolničke konstrukcije ukoliko odgovara prema O.T.U. s privremenog odlagališta.</t>
  </si>
  <si>
    <t>Nabava, dobava, prijevoz i razastiranje pijeska, te grubo planiranje i sabijanje materijala prema dimenzijama i nagibima iz projekta. Nasip od pijeska radi se na mjestima kolnih prilaza, parkirališta i nogostupa kao dio kolnička konstrukcije. Ugrađuje se izravno na posteljicu ili na nasip od mješovitog materijala). Debljina nasipnog sloja iznosi 20cm ispod nogostupa i 30cm na mjestu kolnih prilaza i parkirališta. Traženi modul stišljivosti mjeren kružnom pločom promjera Ø300 mm mora biti Ms≥40 MN/m2. Za nasip se može koristiti dio mješanog materijala dobiven iskopom postojeće kolničke konstrukcije ukoliko odgovara prema O.T.U. s privremenog odlagališta.</t>
  </si>
  <si>
    <t>2-09.3</t>
  </si>
  <si>
    <t>Ovaj rad obuhvaća vađenje i demontiranje prometnih znakova, postojeće prometne opreme, rušenje zidova, postojećih kolničkih konstrukcija, rubnjaka, betonskih kanalica, postojećih rigola, kolnih prilaza i sl., Opremu ceste demontirati na način da se svi sastavni dijelovi sačuvaju neoštećeni i da ih je moguće ponovno upotrijebiti. Svu neoštećenu oprema ceste odvesti na odlagalište koje odobri Nadzorni inženjer.</t>
  </si>
  <si>
    <t>Rušenje postojećih rubnjaka uključujući odvoz na odlagalište i deponiranje</t>
  </si>
  <si>
    <r>
      <t>Profiliranje dna i uređenje pokosa postojećeg jaraka u koji se ispušta oborinska kanalizacija kako bi se reguliralo tečenje. Rad obuhvaća profiliranje jaraka, prijevoz materijala na deponiju, deponiranje i uređenje deponije. Rad se mjeri po dužnom metru uređenog jarka. Okvirna količina matarijala po m´ iznosi cca. 0,8m</t>
    </r>
    <r>
      <rPr>
        <vertAlign val="superscript"/>
        <sz val="8"/>
        <rFont val="Arial CE"/>
        <charset val="238"/>
      </rPr>
      <t>3</t>
    </r>
    <r>
      <rPr>
        <sz val="8"/>
        <rFont val="Arial CE"/>
        <family val="2"/>
        <charset val="238"/>
      </rPr>
      <t>/m´</t>
    </r>
  </si>
  <si>
    <t>Izrada obloge dna i pokosa jarka kod izljeva oborinske kanalizacije u jarak. Rad obuhvaća izradu podloge za oblogu (10cm šljunka) i izradu same vodonepropusne obloge od betona debljine 15cm. Podloga se izvodi od šljunka u sloju od 10cm, a obloga od betona C30/37 u debljini od 15cm.</t>
  </si>
  <si>
    <t>3.3.</t>
  </si>
  <si>
    <t>3.4.</t>
  </si>
  <si>
    <t>3.5.</t>
  </si>
  <si>
    <t>3.6.</t>
  </si>
  <si>
    <t>PEHD KORUGIRANE CIJEVI DN315</t>
  </si>
  <si>
    <t>3.7.</t>
  </si>
  <si>
    <t>3.7.1.</t>
  </si>
  <si>
    <t>3.7.2.</t>
  </si>
  <si>
    <t>3.8.</t>
  </si>
  <si>
    <t>3.9.</t>
  </si>
  <si>
    <t>3.9.1.</t>
  </si>
  <si>
    <t>3.9.2.</t>
  </si>
  <si>
    <t>PEHD revizijsko okno na mjestu parkirališta - standardno</t>
  </si>
  <si>
    <t>3.10.</t>
  </si>
  <si>
    <t>3.10.1.</t>
  </si>
  <si>
    <t>3.10.2.</t>
  </si>
  <si>
    <t>3.11.</t>
  </si>
  <si>
    <t xml:space="preserve">Rad se mjeri i obračunava po komadu propisno ugrađenog i preuzetog slivnika s rešetkom nosivosti 400kN (u kolniku ili duž linije rubnjaka). </t>
  </si>
  <si>
    <t xml:space="preserve">Rad se mjeri i obračunava po komadu propisno ugrađenog i preuzetog slivnika s rešetkom nosivosti 250kN (u niši). </t>
  </si>
  <si>
    <t>Radovi se mjere i obračunavaju po komadu ugrađenog okvira i poklopca prema dimenzijama iz projekta nosivosti 400kN. (60x60cm)</t>
  </si>
  <si>
    <t>3.11.1.</t>
  </si>
  <si>
    <t>3.11.2.</t>
  </si>
  <si>
    <t>3.12.</t>
  </si>
  <si>
    <t>Zatrpavanje rova mješanim materijalom (na mjestima gdje je rov blizu ili ispod   kolnika ili parkirališta) - 50%</t>
  </si>
  <si>
    <t>Zatrpavanje rova zemljom iz iskopa (na mjestima gdje je rov u zelenom pojasu) - 50%</t>
  </si>
  <si>
    <t>3.12.1.</t>
  </si>
  <si>
    <t>3.12.2.</t>
  </si>
  <si>
    <t>3.12.3.</t>
  </si>
  <si>
    <t>3.13.</t>
  </si>
  <si>
    <t>3.13.1.</t>
  </si>
  <si>
    <t>3.13.2.</t>
  </si>
  <si>
    <t>3.13.3.</t>
  </si>
  <si>
    <t>3.14.</t>
  </si>
  <si>
    <t>Rad se mjeri i obračunava u metrima (m') potpuno gotovih rigolica širine 40 cm, ugrađenih prema detaljima iz projekta.</t>
  </si>
  <si>
    <t>Betonske rigolice se ugrađuju prema detaljima iz projekta (poprečno u odnosu na cestu) od ruba kolnika prema postojećim slivnicima. Rigolice se ugrađuju na sloj podložnog betona C12/15.</t>
  </si>
  <si>
    <t>PRSKANJE BITUMENSKOM EMULZIJOM</t>
  </si>
  <si>
    <t>Prskanje kolnika bitumenskom emulzijom prije nanošenja habajućeg sloja u količini od 0.3 kg/m2, te na uklapanjima u postojeći kolnik. U cijenu ulazi čišćenje kolnika, nabava i doprema emulzije te sve radnje potrebne za dovršetak radova.</t>
  </si>
  <si>
    <t>nosivi sloj od drobljenog kamenog materijala veličine zrna 0-63 mm kao dio nove kolničke konstrukcije u debljini od min. 45cm. Zahtjevi kvalitete su: stupanj zbijenosti Sz=100%, Ms=100 MN/m2.</t>
  </si>
  <si>
    <t>nosivi sloj od cementom stabiliziranog šljunka ispod novoprojektiranih nogostupa, parkirališta i kolnih prilaza, debljine sloja od 15cm</t>
  </si>
  <si>
    <r>
      <t xml:space="preserve">Izrada nosivog sloja od cementom stabiliziranog šljunka ispod nogostupa, parkirališta i kolnih prilaza. Rad obuhvaća dobavu i ugradnju cementne stabilizacije. Ugrađeni sloj mora zadovoljavati kriterij nosivosti od </t>
    </r>
    <r>
      <rPr>
        <sz val="8"/>
        <rFont val="Symbol"/>
        <family val="1"/>
        <charset val="2"/>
      </rPr>
      <t>b</t>
    </r>
    <r>
      <rPr>
        <sz val="8"/>
        <rFont val="Arial CE"/>
        <family val="2"/>
        <charset val="238"/>
      </rPr>
      <t xml:space="preserve">28 =2,5-6,0 MN/m2. </t>
    </r>
  </si>
  <si>
    <r>
      <t>Obračun radova po m</t>
    </r>
    <r>
      <rPr>
        <vertAlign val="superscript"/>
        <sz val="8"/>
        <rFont val="Arial CE"/>
        <charset val="238"/>
      </rPr>
      <t>2</t>
    </r>
    <r>
      <rPr>
        <sz val="8"/>
        <rFont val="Arial CE"/>
        <family val="2"/>
        <charset val="238"/>
      </rPr>
      <t>:</t>
    </r>
  </si>
  <si>
    <t xml:space="preserve">Izrada habajućeg sloja od asfaltbetona AC 11 surf 50/70 AG4 M4-E, debljine 4,0cm na glavnoj trasi. </t>
  </si>
  <si>
    <t>Cijena obuhvaća sav potreban materijal i rad</t>
  </si>
  <si>
    <t>Obračun po m3</t>
  </si>
  <si>
    <t>m3</t>
  </si>
  <si>
    <t>4.6.</t>
  </si>
  <si>
    <t>Dobava i ugradnja izravnavajućeg sloja od drobljene kamene sitneži debljine 3cm kao podloge za betonsku galanteriju na nogostupu, parkiralištu i kolnim prilazima, a prema detaljima i kotama danim projektom</t>
  </si>
  <si>
    <t>Cijena obuhvaća sav potreban materijal i rad do potpunog dovršenja.</t>
  </si>
  <si>
    <t>Obračun po m2 izvedene površine-boja terakota</t>
  </si>
  <si>
    <t>m2</t>
  </si>
  <si>
    <t>4.7.</t>
  </si>
  <si>
    <t>Obračun po m2 izvedene površine - boja siva</t>
  </si>
  <si>
    <t>4.8.</t>
  </si>
  <si>
    <t>Z C35, 60x60 cm</t>
  </si>
  <si>
    <t>5.2.1.</t>
  </si>
  <si>
    <t>5.2.2.</t>
  </si>
  <si>
    <t>5.2.3.</t>
  </si>
  <si>
    <t>Z E01, 60 x 30 cm</t>
  </si>
  <si>
    <t>5.2.4.</t>
  </si>
  <si>
    <t>Z B03, Ø 60 cm</t>
  </si>
  <si>
    <t>5.2.5.</t>
  </si>
  <si>
    <t>5.2.6.</t>
  </si>
  <si>
    <t>5.2.7.</t>
  </si>
  <si>
    <t>5.2.8.</t>
  </si>
  <si>
    <t>Dopunske ploče oblika kavadrata ili pravokutnika postavljaju se na stupove kružna presjeka. Rad obuhvaća nabavu, prijevoz i postavljanje prometnoga znaka sa stupom i temeljem. Obračunava se prema broju postavljenih znakova određenih dimenzija</t>
  </si>
  <si>
    <t>Z E31, 60x30cm</t>
  </si>
  <si>
    <t>Rad obuhvaća nabavu, dopremu i ugradnju projektirane opreme za  označavanje ruba kolnika.</t>
  </si>
  <si>
    <t>Z K10</t>
  </si>
  <si>
    <t>Z K11</t>
  </si>
  <si>
    <t>5.4.1.</t>
  </si>
  <si>
    <t>5.4.2.</t>
  </si>
  <si>
    <t>5.5.1.</t>
  </si>
  <si>
    <t>5.5.2.</t>
  </si>
  <si>
    <t>označavanje parkirališta za invalide H56 - žute boje s simbolom invalida hladnom plastikom</t>
  </si>
  <si>
    <t>IZGRADNJA KOMUNALNE INFRASTRUKTURE ZA PROŠIRENJE</t>
  </si>
  <si>
    <t>Građevina : Izgradnja komunalne infrastrukture za proširenje gospodarske zone Antunovac u Antunovcu</t>
  </si>
  <si>
    <t>Betonska podloga se ugrađuje na uređenu podlogu prema projektu najniže klase C 20/25; u količini od 0.015m2/m'. Drenažne cijevi su tvornički proizvedene perforirane cijevi tunelskog profila od tvrdog PVC profila 110mm. Stavka obuhvaća i omotavanje cijevi geotekstilom.
Ugradnja filtarskog sloja od drenažnog šljunka prema projektu izvodi se nakon ugradnje drenažne cijevi, u količini od 0.08 m2/m'</t>
  </si>
  <si>
    <t>Radovi se mjere i obračunavaju po komadu ugrađenog okvira i poklopca prema dimenzijama iz projekta nosivosti 250kN. (60x60cm)</t>
  </si>
  <si>
    <t>Rad obuhvaća nabavu, dopremu  i ugradnju lijevano željeznih poklopaca, veličine 60x60 cm i nosivosti 250kN i 400kN tj. tipskog distrubucijskog (armiranobetonskog) prstena (umjesto kvadratnog poklopca moguće je ugraditi i okrugli lijevano željezni poklopac promjera Ø600mm i nosivosti 250kN).</t>
  </si>
  <si>
    <t>V</t>
  </si>
  <si>
    <t xml:space="preserve">Izrada nosivog sloja od AC 32 base 50/70 AG6 M2-E debljine 8,0cm </t>
  </si>
  <si>
    <t>PEHD KORUGIRANE CIJEVI DN500</t>
  </si>
  <si>
    <t>PEHD KORUGIRANE CIJEVI DN630</t>
  </si>
  <si>
    <t>3.7.3.</t>
  </si>
  <si>
    <t>3.7.4.</t>
  </si>
  <si>
    <t>Jed. Cijena</t>
  </si>
  <si>
    <t>6.</t>
  </si>
  <si>
    <t>6.1.</t>
  </si>
  <si>
    <t>Kuglasti javor (Acer Plat. Globosum) dimenzije sadnice min 120 cm, sa sadnjom</t>
  </si>
  <si>
    <t>Hortikultura</t>
  </si>
  <si>
    <t>redni</t>
  </si>
  <si>
    <t>opis opreme</t>
  </si>
  <si>
    <t>jed.</t>
  </si>
  <si>
    <t>ukupna</t>
  </si>
  <si>
    <t>broj</t>
  </si>
  <si>
    <t>i radova</t>
  </si>
  <si>
    <t>mjera</t>
  </si>
  <si>
    <t>količina</t>
  </si>
  <si>
    <t>cijena</t>
  </si>
  <si>
    <t>1. GRAĐEVINSKI RADOVI I MATERIJAL</t>
  </si>
  <si>
    <t>1.1 ISKOPI I BUŠENJA</t>
  </si>
  <si>
    <t>1.</t>
  </si>
  <si>
    <t>Probni iskopi: ručni iskop rova, dubine 1.2 m, širine 0.4 m i dužine 5m, u zemljanom tlu u materijalu kategorije "C". U jediničnu cijenu uračunati su svi radovi na iskopu materijala, vertikalni prijenosi, utovari u prijevozna sredstva, radovi na uređenju i čišćenju pokosa, planiranje iskopanih i susjednih površina te zatrpavanje. Obračun po m³ stvarno izvedenog iskopa u sraslom stanju.</t>
  </si>
  <si>
    <r>
      <t>m</t>
    </r>
    <r>
      <rPr>
        <vertAlign val="superscript"/>
        <sz val="10"/>
        <rFont val="Arial"/>
        <family val="2"/>
        <charset val="238"/>
      </rPr>
      <t>3</t>
    </r>
  </si>
  <si>
    <t>2.</t>
  </si>
  <si>
    <t>Iskop temeljne jame za rasvjetni stup": strojni iskop u zemljištu C kategorije, dimenzije 1,1x1,1x1,2 m. U jediničnu cijenu uračunati su svi radovi na iskopu materijala, vertikalni prijenosi, utovari u prijevozna sredstva, radovi na uređenju i čišćenju pokosa, planiranje iskopanih i susjednih površina.  Obračun po m³ stvarno izvedenog iskopa u sraslom stanju.</t>
  </si>
  <si>
    <t>3.</t>
  </si>
  <si>
    <t>Iskop rova za instalacije (kabel i traka za uzemljenje): strojni iskop zemlje, a prema potrebi i ručni, dubine 0,8 m, širine 0,4 m u zemljanom tlu u materijalu kategorije "C". Izvodi se u zbijenom nasipu uz svu potrebnu zaštitu stabilnosti iskopa (razupiranje, odvodnja, zbijanje). U jediničnu cijenu uračunati su svi radovi na iskopu materijala, vertikalni prijenosi, utovari u prijevozna sredstva, radovi na uređenju i čišćenju pokosa, planiranje iskopanih i susjednih površina.  Obračun po m³ stvarno izvedenog iskopa u sraslom stanju.</t>
  </si>
  <si>
    <t>4.</t>
  </si>
  <si>
    <t xml:space="preserve">Podložni sloj i obloga od pijeska prema projektu. Obuhvaća pripremu podloge, dobavu materijala, utovar, prijevoz, istovar, razastiranje, zbijanje, tj. sav rad na izradi i ugradnji sloja i obloge. Obračun po m³ stvarno izvedene količine.
</t>
  </si>
  <si>
    <t>5.</t>
  </si>
  <si>
    <t xml:space="preserve">Zatrpavanje materijalom od iskopa.
Obuhvaća prijevoz, nasipavanje, razastiranje i zbijanje materijala.  Obračun po m³ stvarno izvedene količine u zbijenom stanju.
</t>
  </si>
  <si>
    <t>Prijevoz viška zemlje na najbliži deponij. U rad su uključeni vertikalni prijenosi, utovari i istovari u prijevozna sredstva te privremena odlaganja. Obračun po m³ stvarno izvedene količine preostalog materijala.</t>
  </si>
  <si>
    <t>7.</t>
  </si>
  <si>
    <t>Strojno rezanje postojeće prometne površine izrađene od asfalta za iskop rova za instalacije te dovođenje iste u prvobitno stanje. Dubina rezanja 20cm.</t>
  </si>
  <si>
    <t>8.</t>
  </si>
  <si>
    <t xml:space="preserve">Horizontalno bušenje sa istovremenim uvlačenjem cijevi (bez cijene cijevi) ispod ceste, strojem za bušenje, u zemljištu C kategorije. U stavku su uključeni svi radovi na iskopu materijala, vertikalni prijenosi, utovari u prijevozna sredstva, radovi na uređenju i čišćenju pokosa, planiranje iskopanih i susjednih površina te zatrpavanje. </t>
  </si>
  <si>
    <t>za PEHD cijevi Ø75mm</t>
  </si>
  <si>
    <t>za PEHD cijevi Ø200mm</t>
  </si>
  <si>
    <t>1.2 ZAŠTITA KABELA U ZEMLJI</t>
  </si>
  <si>
    <t xml:space="preserve">Zaštitne cijevi za NN kabele i FeZn traku: Dobava i polaganje u već iskopani rov, probušene otvore ispod ceste plastičnih cijevi. Podrazumijeva dobavu i dopremu cijevi i spojnog materijala, sve potrebne prijevoze i prijenose, polaganje u rov i ispod ceste (strojem za bušenje), spajanje te sve ostalo potrebno za kompletno dovršenje rada.  Obračun po m ugrađene cijevi.  </t>
  </si>
  <si>
    <t>PEHD 75mm</t>
  </si>
  <si>
    <t>Dobava i polaganje plastične trake za upozorenje s natpisom "POZOR - ELEKTROENERGETSKI KABEL 0,4kV"</t>
  </si>
  <si>
    <t>Dobava i postavljanje PVC štitnika za kabel u kabelski rov</t>
  </si>
  <si>
    <t>1.3. UGRADNJA STUPOVA I TEMELJENJE</t>
  </si>
  <si>
    <t xml:space="preserve">Dobava i ugradnja materijala za izradu temelja rasvjetnog stupa što uključuje:  </t>
  </si>
  <si>
    <t>planiranje dna prethodno iskopane jame te razastiranje tamponskog sloja šljunka d=10cm (0.05m3);</t>
  </si>
  <si>
    <t>uvlačenje dvije savitljive PEHD cijevi Ф75 mm duljine 1.5 m u temelj;</t>
  </si>
  <si>
    <r>
      <t>betoniranje temelja betonom marke betona C25(30) cca 1,5m</t>
    </r>
    <r>
      <rPr>
        <vertAlign val="superscript"/>
        <sz val="10"/>
        <rFont val="Arial"/>
        <family val="2"/>
        <charset val="238"/>
      </rPr>
      <t>3</t>
    </r>
    <r>
      <rPr>
        <sz val="10"/>
        <rFont val="Arial"/>
        <family val="2"/>
        <charset val="238"/>
      </rPr>
      <t>, uz centriranje čeličnih sidrenih vijaka šablonom;</t>
    </r>
  </si>
  <si>
    <t>dobava i montaža armature B-500 (mreža Q-335) u gornjem dijelu temelja</t>
  </si>
  <si>
    <t>te sve ostalo potrebno za kompletno dovršenje rada (u stavku uključiti potrebnu drvenu oplatu koja se postavlja u slučaju potrebe).</t>
  </si>
  <si>
    <t>Obračun po komadu ugrađenog stupa.</t>
  </si>
  <si>
    <t xml:space="preserve">Dobava i ugradnja čeličnog rasvjetnog stupa  visine 8m, s ugrađenim letvicama za montažu razdjelnice rasvjetnog stupa i ovjes kabela u stupu, nudi se:___________________________________________________________________________________________________________________________________________________________________ </t>
  </si>
  <si>
    <t>Stup treba biti s jednim vratima, te vijkom za uzemljenje izvana i iznutra, a antikorozivna zaštita treba biti izvedena postupkom vrućeg cinčanja. Vrh stupa mora imati promjer Ф = 76 mm za montažu svjetiljke.</t>
  </si>
  <si>
    <t>Stup treba isporučiti s pripadajućim temeljnim vijcima i svim elementima što uključuje:</t>
  </si>
  <si>
    <t>podizanje stupa  i nasađivanje temeljne stope stupa na sidrene vijke temelja, kom 1</t>
  </si>
  <si>
    <t xml:space="preserve">centriranje stupa u vertikalni položaj podmetanjem čeličnih pločica odgovarajuće debljine između kape temelja i temeljne stope stupa i pritezanje matica sidrenih vijaka, kom 1 </t>
  </si>
  <si>
    <t>premazivanje temeljne stope stupa, vrhova sidrenih vijaka i matica, te trupa stupa do visine 1,5 m iznad temeljne stope epoksidnim premazom.</t>
  </si>
  <si>
    <t>Obračun po komadu stupa.</t>
  </si>
  <si>
    <t xml:space="preserve">Konzola duljine kraka 1,5m i visine 1,5m </t>
  </si>
  <si>
    <t>Nespecificirani sitni montažni i instalacijski materijal</t>
  </si>
  <si>
    <t>kpl</t>
  </si>
  <si>
    <t>Dobava i izrada zaštite za cijevi (3xPEHD Ø110 mm položene ispod ceste:</t>
  </si>
  <si>
    <t>podložni beton C12/15</t>
  </si>
  <si>
    <t>1. UKUPNO:</t>
  </si>
  <si>
    <t>2. ELEKTROMONTAŽNI RADOVI I MATERIJAL</t>
  </si>
  <si>
    <t>2.1 POLAGANJE KABELA</t>
  </si>
  <si>
    <t>Dobava i polaganje kabela od postojećeg stupa JR do stupnih razdjelnica, u već iskopani rov s provlačenjem kroz prethodno položene cijevi te spajanje kabela u pripadnim razdjelnicama komplet sa izradom kabelskih završetaka te spojnim i montažnim priborom (nakon polaganja obračunati stvarno utrošene količine):</t>
  </si>
  <si>
    <t>NYY 4x16+2.5mm2, 0.6/1 kV</t>
  </si>
  <si>
    <t>Dobava, uvlačenje i spajanje kabela NYY 3x2,5mm2 u stup visine 8m od stupne razdjelnice do svjetiljke. Komplet sa spojnim i montažnim priborom.</t>
  </si>
  <si>
    <t>2.2 UGRADNJA STUPNIH RAZDJELNICA I SVJETILJKI</t>
  </si>
  <si>
    <t>Dobava i ugradnja stupne razdjelnice. Razdjelnica treba biti opremljena sa priključnim stezaljkama do tri energetska kabela rasvjete 4x25mm2, dva osigurača DO1 od 6A i 4A na jednoj DIN-šini te pričuvnim stezaljkama za priključak signalnog voda 3x2.5mm2 na drugoj DIN-šini. Stavka obuhvaća i spajanje svih kabela na stupnu razdjelnicu. Komplet sa spojnim i montažnim priborom.</t>
  </si>
  <si>
    <t>Dobava, ugradnja na vrh stupa ili postavljenu konzolu na stupu te spajanje svjetiljke  komplet sa izvorima svjetlosti, te svim potrebnim materijalom za  puno funkcioniranje rasvjete. Svjetiljka treba biti sljedećih karakteristika:</t>
  </si>
  <si>
    <t xml:space="preserve"> - kućište i nosač izrađeni od tlačno lijevanog aluminija
- optički sustava načinjen od optičkih leća
- jedinstveni tip kućišta svjetiljke za LED modul od cca 700 do 10920 lm, 
- stupanj IP zaštite (optičkog dijela svjetiljke i predspoja) min IP66
- stupanj mehaničke zaštite svjetiljke: IK08
- optika zaštićena ravnim staklom 
- ULOR ≤ 0,0%
- klasa električne zaštite: kl. I
  regulacija kuta svijetiljke -90° do +15° na konzoli i 0° do +15° na stupu
-mogućnost regulacije preko DALI protokola
-zaštita od prenapona ≥ 3 kV
-raspon radne temperature -30°C do +35°C   
- zasebni uređaj za prenaponsku zaštitu: kl. II+III (In=5kA, Umax=10kV)
- pasivno hlađenje
- max. udarna površina na vjetar: Scx 0.0203 m2
- dozvoljena max. težina svjetiljke je 5,5 kg
- modularna izvedba svjetiljke: jednostavna zamjena LED modula i drivera
- svjetiljka mora imati ENEC certifikat
</t>
  </si>
  <si>
    <t>2.4 OZNAČAVANJE STUPOVA I TRASE KABELA</t>
  </si>
  <si>
    <t>Ispisivanje broja stupa i znaka upozorenja
crnom bojom pomoću šablona, na pocinčani stup</t>
  </si>
  <si>
    <t>2.5 UGRADNJA UZEMLJENJA</t>
  </si>
  <si>
    <t>Spajanje uzemljivača na za to predviđeno mjesto na rasvjetnom stupu, komplet sa spojnim materijalom i priborom.</t>
  </si>
  <si>
    <t>Spajanje uzemljivača u zemlji križnom spojnicom u kutiji zalivenoj bitumenom, komplet sa spojnim materijalom i priborom.</t>
  </si>
  <si>
    <t>Spajanje uzemljivača u priključno-mjerne i razvodne ormare komplet sa spojnim materijalom i priborom.</t>
  </si>
  <si>
    <t>2. UKUPNO:</t>
  </si>
  <si>
    <t>3. MJERENJA</t>
  </si>
  <si>
    <t>MJERENJA</t>
  </si>
  <si>
    <t>Ispitivanje, mjerenje, podešavanje, izdavanje izvješća o mjerenju i puštanje u rad. Sve prema programu kontrole i osiguranja kakvoće, a što obuhvaća:</t>
  </si>
  <si>
    <t>mjerenje otpora izolacije ugrađenih kabela 0.6/1 kV prije puštanja u pogon,</t>
  </si>
  <si>
    <t>mjerenja otpora uzemljenja,</t>
  </si>
  <si>
    <t>funkcionalno ispitivanje,</t>
  </si>
  <si>
    <t>ispitivanje funkcionalnosti zaštite od previsokog indirektnog napona dodira,</t>
  </si>
  <si>
    <t>mjerenje svjetlotehničkih parametara kvalitete cestovne rasvjete.</t>
  </si>
  <si>
    <t>Ukupno:</t>
  </si>
  <si>
    <t>3. UKUPNO:</t>
  </si>
  <si>
    <t xml:space="preserve">REKAPITULACIJA TROŠKOVNIKA </t>
  </si>
  <si>
    <t>REKAPITULACIJA - JAVNA RASVJETA</t>
  </si>
  <si>
    <t>GRAĐEVINSKI RADOVI I MATERIJAL</t>
  </si>
  <si>
    <t>ELEKTROMONTAŽNI RADOVI</t>
  </si>
  <si>
    <t>SVEUKUPNO (bez PDV-a):</t>
  </si>
  <si>
    <t>PDV 25%:</t>
  </si>
  <si>
    <t>SVEUKUPNO SA PDV-om:</t>
  </si>
  <si>
    <t>Građevina : Izgradnja rasvjete za proširenje gospodarske zone Antunovac u Antunovcu</t>
  </si>
  <si>
    <t>VI.</t>
  </si>
  <si>
    <t>VII.</t>
  </si>
  <si>
    <t>Rasvjeta</t>
  </si>
  <si>
    <t>Ukupno 6. - HORTIKULTURA  ( Kn ) :</t>
  </si>
  <si>
    <t>Nabava, transport i  ugradnja montažnih revizijskih okana PEHD DN 1000, visine od 1.00 - 2.20m prema EN 13598-2 ili jednakovrijedno. Okno sa sastoji od dna okna s kinetom (standardne nivelete  pada od 2%), tijela okna koje je s vanjske strane poprečno orebreno radi dodatne čvrstoće i bolje stabilnosti, te  konusnog završetka  DN  625 mm. S unutrašnje strane postavljene su PE  penjalice i to 3 kom/m za okna čija je visina iznad 1.5 m. Okno se postavlja na zbijenu pješčanu posteljicu min 97% po Proctoru. Spoj okna i PEHD kanalizacijske cijevi  DN400, DN630, DN800 i DN1000 s jedne strane vrši se kroz ulazno brtvilo, a s druge strane na naglavak kanalizacijske cijevi. Vodonepropusnost između modula okna osigurava se profiliranom gumenom brtvom.</t>
  </si>
  <si>
    <t>Strojna izrada asfaltnog nosivog  sloja (AC base),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ili jednakovrijedno (agregati); HRN EN 12591:2009 ili jednakovrijedno (cestograđevni bitumen) i  HRN EN 13108-1:2007 ili jednakovrijedno (asfaltbeton), te utovar, prijevoz, i strojna ugradba (razastiranje i zbijanje). Izvedba i kontrola kakvoće prema HRN EN 13108 ili jednakovrijedno.</t>
  </si>
  <si>
    <t>Strojna izrada asfaltnog habajućeg sloja (AC surf), proizvedenog i ugrađenog po vrućem postupku, vrste bitumena i agregata prema potvrđenom radnom sastavu. U cijenu je uključena nabava i prijevoz prethodno strojno proizvedene mješavine od agregata i bitumena kao veziva, nazivne veličine najvećeg zrna, vrste kamenog materijala i granulometrijskog sastava prema odredbama u projektu i u skladu prema: HRN EN 13043:2003 ili jednakovrijedno (agregati); HRN EN 12591:2009 ili jednakovrijedno (cestograđevni bitumen) i  HRN EN 13108-1:2007 ili jednakovrijedno (asfaltbeton), te utovar, prijevoz, i strojna ugradba (razastiranje i zbijanje). Izvedba, kontrola kakvoće i obračun prema HRN EN 13108-1 ili jednakovrijedno. U cijenu izvedbe habajućeg sloja uključeno je čišćenje podloge te nabava, prijevoz i prskanje bitumenskom emulzijom prije izvedbe samog sloja u količini od 0.30 kg/m2.</t>
  </si>
  <si>
    <t>Nabava, doprema i ugradnja betonskih H opločnika koji se postavljaju na parkiralištima i kolnim prilazima, dimenzija 24x16x8cm; obrada površine glatka; boja siva. Betonska galanterija mora imati dvoslojnu obradu i zadovoljavati sve uvjete prema  HRN B.B8:015 ili jednakovrijedno -  otpornost na habanje i HRN U.M1.016 ili jednakovrijedno - otpornost na smrzavanje, DIN 18501 ili jednakovrijedno - postojanost na mraz i otpornost na soli.</t>
  </si>
  <si>
    <t>Širina crta sukladno HRN ili jednakovrijedno, h=12 cm</t>
  </si>
  <si>
    <t>Radovi nemogu započeti bez privremene regulacije prometa za vrijeme izvođenja radova. Prometni znakovi privremene regulacije prometa su oblika trokuta, kruga ili pravokutnika, a postavljaju na stupove kružna presjeka obojeni crvenom i bijelom bojom (d=25 cm). 
Rad obuhvaća izradu, nabavu, prijevoz i postavljanje prometnih znakova sa stupovima i temeljima ili nogarima za K21. Obračunava se po postavljenom prometnom znaku, a osim postavljanja obvezna je i kontrola zbog eventulanog rušenja ili oštećenja, kao i kontrola napajanja za svjetleće prometne znakove i mobilne semafore. Obzirom na opseg i sigurnost sudionika u prometu i djelatnika ukoliko se ne može primjeniti tipska privremena regulacija prometa, izvođač radova dužan je naručiti Projekte privremenih regulacija prometa za svaku dionicu posebno sukladno dinamici i ishoditi sva potrebna odobrenja (točka 6.1. ovog troškovnika). U ovom troškovniku od točke 6.2. do 6.28. dan je prikaz prometnih znakova prema tipskom projektu privremene regulacije za radove u zoni raskrižja i radova u jednoj kolničkoj traci s naizmjeničnim propuštanjem vozila upravljano privremenim semaforima. Obračunava se prema broju postavljenih znakova određenih dimenzija, uključujući stupove, sva oprema i pribor za pričvrščivanje prometnih znakova i temelje s nosivom konstrukcijom.</t>
  </si>
  <si>
    <t>Nabava, doprema i ugradnja betonskih opločnika koji se postavljaju na pješačkim stazama, dimenzija 40x40x8cm; obrada površine prana; boja terakota; tip "classic". Betonska galanterija mora imati dvoslojnu obradu i zadovoljavati sve uvjete prema  HRN B.B8:015 ili jednakovrijedno -  otpornost na habanje i HRN U.M1.016 ili jednakovrijedno - otpornost na smrzavanje, DIN 18501 ili jednakovrijedno - postojanost na mraz i otpornost na soli.</t>
  </si>
  <si>
    <t>Ovaj rad obuhvaća nabavu i postavljanje svih vrsta prometnih znakova u svemu prema projektu prometne opreme ceste. Prometni znakovi svojom vrstom, značenjem, oblikom, bojom, veličinom i načinom postavljanja trebaju biti u skladu s Pravilnikom o prometnim znakovima, signalizaciji i opremi na cestama (N.N. 33/05, 64/05 i 155/05), te hrvatskim ili jednakovrijednim normama.</t>
  </si>
  <si>
    <t>Ovaj rad obuhvaća izradu oznaka na kolniku (sav rad djelatnika i strojeva i sav materijal )za reguliranje prometa koje su definirane u Pravilniku o prometnim znakovima, signalizaciji i opremi na cestama (N.N. 33/05, 64/05 i 155/05), HR normama ili jednakovrijednim normama i ovim O.T.U.
Oznake na kolniku dijele se na:
• uzdužne oznake na kolniku,
• poprečne oznake na kolniku,
• ostale oznake na kolniku.
Boje i dimenzije oznaka određene su Pravilnikom i odgovarajućiim normama. U cijenu je potrebno uključiti i tzv "markiranje".</t>
  </si>
  <si>
    <t>Uklanjanje, izmještanje i zaštita postojećih komunalnih i drugih instalacija. Rad obuhvaća sav rad i materijal potreban za uklanjanje, izmještanje ili dovođenje instalacija u ispravno stanje; utovar i odvoz na odlagalište koje odobri Nadzorni inženjer (za instalacije koje se uklanjaju) uključujući deponiranje i uređenje odlagališta. Lokacije izmještanja i zaštite utvrditi s vlasnicima instalacija.</t>
  </si>
  <si>
    <t>Rad obuhvaća sve aktivnosti potrebne za osposobljavanje slabo nosivog i suviše vlažnog materijala za izradu nasipa iznad njega. Rad obuhvaća nabavu, dobavu i postavljanje polimernih dvoosnih geomreža ili jednakovrijedno i izradu nasutog sloja od zrnatog kamenog materijala iznad polimernih geomreža ili jednakovrijedno. Planum tog nasutog sloja smatra se temeljnim tlom za izradu nasipa, a može se smatrati i posteljicom ako zadovoljava tražene kriterije ocjenjivanja kakvoće.</t>
  </si>
  <si>
    <t xml:space="preserve">NAPOMENA: </t>
  </si>
  <si>
    <t xml:space="preserve">A. Jedinična cijena za svaku točku ovog troškovnika mora obuhvatiti dobavu, montažu, spajanje, te dovođenje stavke u stanje potpune funkcionalnosti.  U cijenu treba ukalkulirati sav spojni, montažni, pridržni i ostali materijal potreban za potpuno funkcioniranje pojedine stavke.  </t>
  </si>
  <si>
    <t xml:space="preserve">C. Geodetski radovi uključeni su u jedinične cijene stavaka troškovnika i neće se posebno obračunavati. Geodetski radovi obuhvaćaju: iskolčenje trase i svih njenih sastavnih dijelova, objekata u trasi i preko trase  (trase kabela, položaja novih rasvjetnih stupova i razvodnih ormara cestovne rasvjete), izradu geodetske snimke izvedenog stanja ovjerenu od strane mjerodavnog katastra, te sva geodetska mjerenja, kojima se podaci iz projekta prenose na teren i obrnuto, osiguranje osi iskolčene trase, profiliranje, obnavljanje i održavanje iskolčenih oznaka na terenu za sve vrijeme građenja, odnosno do predaje radova Investitoru, a u svemu prema naputcima područnog katastarskog ureda. </t>
  </si>
  <si>
    <t xml:space="preserve">D. Prilikom izrada ponude treba imati u vidu najnovije važeće propise za pojedine vrste instalacije. Za sve eventualne primjedbe u pogledu izvođenja i troškovnika te davanja ponude obratiti se projektantu.  Izvođač je dužan horizontalni i vertikalni prijenos ponuditi u cijeni stavke, te sve radove nuditi u jediničnim cijenama predmetnog troškovnika. </t>
  </si>
  <si>
    <t>E. Izvoditelj  je dužan pri sastavljanju ponude obići buduće gradilište te za jedinične mjere ponuditi cijene koje obuhvaćaju potpun i konačan opis rada.</t>
  </si>
  <si>
    <t>Karakteristike LED modula:
- cestovna (asimetrična optika) cut off - klasa G3 (maksimalno dozvoljeni intenzitet sjajnosti  u 80º = 100  [cd/klm] 
u 90º  = 20  [cd/klm] 
intenzitet sjajnosti iznad 95º = 0
kutevi se mjere u odnosu na vertikalu) 
ili bolje
- stupanj bliještanja D5 (maksimalni indeks bliještanja 1000) ili bolje
- ukupni svjetlosni tok izvora svjetlosti: min. 10000 lm
- svjetlosna iskoristivost LOR: jednaka ili veća od 86 %
- ukupna snaga svjetiljke (LED modul+predspoj): max: 76 W
- svjetlotehnička efikasnost svjetiljke: min 113 lm/W
- faktora snage cos φ: 0,95 ili više
- maksimalna dozovljena udarna struja pokretanja 46 A pri Tref= 0,33 ms
- predspoj sa automatskom autonomnom regulacijom snage u 5 karakterističnih točaka (DDF2 ušteda 32%) 
- boja svjetlosti maksimalno 3000K
- uzvrat boje (Ra) minimalno 80
- trajnost LED modula i drivera: minimalno 100.000h uz održavanje 91% inicijalnog svjetlosnog toka svih doda svjetiljke uz maksimalno 10% dioda ispod inciajnog toka (oznaka L91B10)
Nudi se: _________________________ ____________________________________________________________________________</t>
  </si>
  <si>
    <t xml:space="preserve">U slučaju nuđenja drugog tipa (jednakovrijednih) proizvoda (svjetiljki) ponuditelj je dužan dostaviti dokaz (proračun) o zadovoljavanju svjetlotehničkih karakteristika. Proračun je potrebno dostaviti u papirnatom i elektronskom obliku, tj. u originalnom obliku datoteke proračuna u kojem je izrađen (Dialux ili Relux). Proračun u papirnatom obliku treba biti ovjeren od strane ovlaštenog inženjera elektrotehnike. Uz proračun potrebno je dostaviti i svjetlotehničke krivulje ponuđenih svjetiljki u elektronskom obliku (LDT format) kako bi investitor mogao provjeriti da li ponuđena svjetiljka zadovoljava tražene kriterije. Iz navedenog treba biti razvidno da nuđena svjetiljka zadovoljava tražene svjetlotehničke vrijednosti prema zahtjevima iz glavnog projekta:
</t>
  </si>
  <si>
    <t>Klasa rasvjetljenosti prema HR-EN 13201: 2016 ili jednakovrijedno
- prometnica 1 M3/C3
- tip obloge prometnice prema CIE R3, q0: 0,070
- širina prometnice: 6 m
- broj kolnih traka: 2
- jednostrano postavljeni stupovi sa gornje strane kolnika
- udaljenost optičke osi svjetiljke od ruba kolnika: 0 m
- međurazmak rasvjetnih stupova: 25 m
- visina montaže svjetiljke: 9,5 m
- nagib svjetljke: 0°
- faktor održavanja: 0,8</t>
  </si>
  <si>
    <t>Klasa rasvjetljenosti prema HR-EN 13201: 2016 ili jednakovrijedno
- prometnica 2 M3/C3
- tip obloge prometnice prema CIE R3, q0: 0,070
- širina prometnice: 6 m
- broj kolnih traka: 2
- jednostrano postavljeni stupovi sa gornje strane kolnika
- udaljenost optičke osi svjetiljke od ruba kolnika: 0 m
- međurazmak rasvjetnih stupova: 29 m
- visina montaže svjetiljke: 9,5 m
- nagib svjetljke: 0°
- faktor održavanja: 0,8</t>
  </si>
  <si>
    <t xml:space="preserve">Dobava i polaganje u prethodno iskopan rov, zajedno sa kabelom cestovne rasvjete pocinčane čelične trake P25x4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</si>
</sst>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k_n_-;\-* #,##0.00\ _k_n_-;_-* &quot;-&quot;??\ _k_n_-;_-@_-"/>
    <numFmt numFmtId="164" formatCode="#,##0.00;#,##0.00;&quot;&quot;"/>
    <numFmt numFmtId="165" formatCode="#,##0.00\ &quot;kn&quot;"/>
    <numFmt numFmtId="166" formatCode="#,##0.0"/>
    <numFmt numFmtId="167" formatCode="#,##0;[Red]#,##0"/>
    <numFmt numFmtId="168" formatCode="#,##0.00_ ;\-#,##0.00,"/>
    <numFmt numFmtId="169" formatCode="_(* #,##0.00_);_(* \(#,##0.00\);_(* &quot;-&quot;??_);_(@_)"/>
    <numFmt numFmtId="170" formatCode="_-* #,##0.00\ [$kn-41A]_-;\-* #,##0.00\ [$kn-41A]_-;_-* &quot;-&quot;??\ [$kn-41A]_-;_-@_-"/>
    <numFmt numFmtId="171" formatCode="0.0"/>
  </numFmts>
  <fonts count="110">
    <font>
      <sz val="12"/>
      <name val="HRHelvetica"/>
    </font>
    <font>
      <sz val="11"/>
      <color theme="1"/>
      <name val="Rockwell"/>
      <family val="2"/>
      <charset val="238"/>
      <scheme val="minor"/>
    </font>
    <font>
      <sz val="11"/>
      <color theme="1"/>
      <name val="Rockwell"/>
      <family val="2"/>
      <charset val="238"/>
      <scheme val="minor"/>
    </font>
    <font>
      <sz val="11"/>
      <color theme="1"/>
      <name val="Rockwell"/>
      <family val="2"/>
      <charset val="238"/>
      <scheme val="minor"/>
    </font>
    <font>
      <sz val="11"/>
      <color theme="1"/>
      <name val="Rockwell"/>
      <family val="2"/>
      <charset val="238"/>
      <scheme val="minor"/>
    </font>
    <font>
      <sz val="11"/>
      <color theme="1"/>
      <name val="Rockwell"/>
      <family val="2"/>
      <charset val="238"/>
      <scheme val="minor"/>
    </font>
    <font>
      <sz val="11"/>
      <color theme="1"/>
      <name val="Rockwell"/>
      <family val="2"/>
      <charset val="238"/>
      <scheme val="minor"/>
    </font>
    <font>
      <sz val="11"/>
      <color theme="1"/>
      <name val="Rockwell"/>
      <family val="2"/>
      <charset val="238"/>
      <scheme val="minor"/>
    </font>
    <font>
      <sz val="11"/>
      <color theme="1"/>
      <name val="Rockwell"/>
      <family val="2"/>
      <charset val="238"/>
      <scheme val="minor"/>
    </font>
    <font>
      <sz val="11"/>
      <color theme="1"/>
      <name val="Rockwell"/>
      <family val="2"/>
      <charset val="238"/>
      <scheme val="minor"/>
    </font>
    <font>
      <sz val="11"/>
      <color indexed="8"/>
      <name val="Rockwell"/>
      <family val="2"/>
      <charset val="238"/>
    </font>
    <font>
      <sz val="8"/>
      <name val="Arial"/>
      <family val="2"/>
    </font>
    <font>
      <b/>
      <sz val="8"/>
      <name val="Arial"/>
      <family val="2"/>
    </font>
    <font>
      <sz val="10"/>
      <name val="Tahoma"/>
      <family val="2"/>
    </font>
    <font>
      <b/>
      <sz val="7"/>
      <name val="Arial CE"/>
      <family val="2"/>
      <charset val="238"/>
    </font>
    <font>
      <b/>
      <sz val="8"/>
      <name val="Arial CE"/>
      <family val="2"/>
      <charset val="238"/>
    </font>
    <font>
      <sz val="8"/>
      <name val="Arial CE"/>
      <family val="2"/>
      <charset val="238"/>
    </font>
    <font>
      <sz val="7"/>
      <name val="Arial"/>
      <family val="2"/>
    </font>
    <font>
      <vertAlign val="superscript"/>
      <sz val="8"/>
      <name val="Arial"/>
      <family val="2"/>
    </font>
    <font>
      <sz val="10"/>
      <name val="HRHelvetica"/>
    </font>
    <font>
      <b/>
      <sz val="10"/>
      <name val="Tahoma"/>
      <family val="2"/>
    </font>
    <font>
      <sz val="12"/>
      <name val="HRHelvetica"/>
    </font>
    <font>
      <sz val="7"/>
      <name val="Arial CE"/>
      <family val="2"/>
      <charset val="238"/>
    </font>
    <font>
      <sz val="8"/>
      <name val="HRHelvetica"/>
    </font>
    <font>
      <sz val="8"/>
      <name val="Arial CE"/>
      <charset val="238"/>
    </font>
    <font>
      <b/>
      <sz val="8"/>
      <name val="Arial CE"/>
      <charset val="238"/>
    </font>
    <font>
      <sz val="10"/>
      <color indexed="23"/>
      <name val="HRHelvetica"/>
    </font>
    <font>
      <vertAlign val="superscript"/>
      <sz val="8"/>
      <name val="Arial"/>
      <family val="2"/>
      <charset val="238"/>
    </font>
    <font>
      <sz val="11"/>
      <color indexed="19"/>
      <name val="Rockwell"/>
      <family val="2"/>
      <charset val="238"/>
    </font>
    <font>
      <b/>
      <sz val="18"/>
      <color indexed="51"/>
      <name val="Rockwell"/>
      <family val="2"/>
      <charset val="238"/>
    </font>
    <font>
      <b/>
      <sz val="15"/>
      <color indexed="51"/>
      <name val="Rockwell"/>
      <family val="2"/>
      <charset val="238"/>
    </font>
    <font>
      <b/>
      <sz val="13"/>
      <color indexed="51"/>
      <name val="Rockwell"/>
      <family val="2"/>
      <charset val="238"/>
    </font>
    <font>
      <b/>
      <sz val="11"/>
      <color indexed="51"/>
      <name val="Rockwell"/>
      <family val="2"/>
      <charset val="238"/>
    </font>
    <font>
      <sz val="11"/>
      <color indexed="17"/>
      <name val="Rockwell"/>
      <family val="2"/>
      <charset val="238"/>
    </font>
    <font>
      <sz val="11"/>
      <color indexed="20"/>
      <name val="Rockwell"/>
      <family val="2"/>
      <charset val="238"/>
    </font>
    <font>
      <sz val="11"/>
      <color indexed="62"/>
      <name val="Rockwell"/>
      <family val="2"/>
      <charset val="238"/>
    </font>
    <font>
      <b/>
      <sz val="11"/>
      <color indexed="63"/>
      <name val="Rockwell"/>
      <family val="2"/>
      <charset val="238"/>
    </font>
    <font>
      <b/>
      <sz val="11"/>
      <color indexed="10"/>
      <name val="Rockwell"/>
      <family val="2"/>
      <charset val="238"/>
    </font>
    <font>
      <sz val="11"/>
      <color indexed="10"/>
      <name val="Rockwell"/>
      <family val="2"/>
      <charset val="238"/>
    </font>
    <font>
      <i/>
      <sz val="11"/>
      <color indexed="23"/>
      <name val="Rockwell"/>
      <family val="2"/>
      <charset val="238"/>
    </font>
    <font>
      <b/>
      <sz val="11"/>
      <color indexed="8"/>
      <name val="Rockwell"/>
      <family val="2"/>
      <charset val="238"/>
    </font>
    <font>
      <vertAlign val="superscript"/>
      <sz val="8"/>
      <name val="Arial CE"/>
      <charset val="238"/>
    </font>
    <font>
      <sz val="8"/>
      <color rgb="FFFF0000"/>
      <name val="Arial CE"/>
      <charset val="238"/>
    </font>
    <font>
      <b/>
      <sz val="8"/>
      <color rgb="FFFF0000"/>
      <name val="Arial"/>
      <family val="2"/>
    </font>
    <font>
      <b/>
      <sz val="8"/>
      <color rgb="FFFF0000"/>
      <name val="Arial CE"/>
      <family val="2"/>
      <charset val="238"/>
    </font>
    <font>
      <sz val="8"/>
      <color rgb="FFFF0000"/>
      <name val="Arial"/>
      <family val="2"/>
    </font>
    <font>
      <sz val="8"/>
      <color rgb="FFFF0000"/>
      <name val="Arial CE"/>
      <family val="2"/>
      <charset val="238"/>
    </font>
    <font>
      <sz val="6"/>
      <color rgb="FFFF0000"/>
      <name val="Arial"/>
      <family val="2"/>
    </font>
    <font>
      <b/>
      <sz val="18"/>
      <color indexed="62"/>
      <name val="Cambria"/>
      <family val="2"/>
      <charset val="238"/>
    </font>
    <font>
      <sz val="12"/>
      <name val="Helvetica-Narrow"/>
      <family val="2"/>
    </font>
    <font>
      <sz val="11"/>
      <color indexed="26"/>
      <name val="Rockwell"/>
      <family val="2"/>
      <charset val="238"/>
    </font>
    <font>
      <b/>
      <sz val="11"/>
      <color indexed="26"/>
      <name val="Rockwell"/>
      <family val="2"/>
      <charset val="238"/>
    </font>
    <font>
      <sz val="8"/>
      <name val="Arial"/>
      <family val="2"/>
      <charset val="238"/>
    </font>
    <font>
      <sz val="10"/>
      <name val="Arial"/>
      <family val="2"/>
      <charset val="238"/>
    </font>
    <font>
      <sz val="8"/>
      <color theme="0"/>
      <name val="Arial"/>
      <family val="2"/>
    </font>
    <font>
      <sz val="8"/>
      <color indexed="9"/>
      <name val="Arial"/>
      <family val="2"/>
    </font>
    <font>
      <sz val="9"/>
      <name val="Arial"/>
      <family val="2"/>
    </font>
    <font>
      <sz val="8"/>
      <name val="Symbol"/>
      <family val="1"/>
      <charset val="2"/>
    </font>
    <font>
      <sz val="10"/>
      <name val="Arial CE"/>
      <charset val="238"/>
    </font>
    <font>
      <b/>
      <sz val="10"/>
      <name val="Arial"/>
      <family val="2"/>
      <charset val="238"/>
    </font>
    <font>
      <sz val="10"/>
      <name val="Helv"/>
    </font>
    <font>
      <b/>
      <sz val="10"/>
      <name val="Arial"/>
      <family val="2"/>
    </font>
    <font>
      <sz val="11"/>
      <name val="Rockwell"/>
      <family val="2"/>
      <charset val="238"/>
      <scheme val="minor"/>
    </font>
    <font>
      <sz val="7"/>
      <name val="Arial"/>
      <family val="2"/>
      <charset val="238"/>
    </font>
    <font>
      <sz val="11"/>
      <color indexed="8"/>
      <name val="Calibri"/>
      <family val="2"/>
      <charset val="238"/>
    </font>
    <font>
      <sz val="11"/>
      <color indexed="31"/>
      <name val="Calibri"/>
      <family val="2"/>
      <charset val="238"/>
    </font>
    <font>
      <sz val="11"/>
      <color indexed="17"/>
      <name val="Calibri"/>
      <family val="2"/>
      <charset val="238"/>
    </font>
    <font>
      <b/>
      <sz val="11"/>
      <color indexed="63"/>
      <name val="Calibri"/>
      <family val="2"/>
      <charset val="238"/>
    </font>
    <font>
      <b/>
      <sz val="11"/>
      <color indexed="10"/>
      <name val="Calibri"/>
      <family val="2"/>
      <charset val="238"/>
    </font>
    <font>
      <sz val="11"/>
      <color indexed="20"/>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19"/>
      <name val="Calibri"/>
      <family val="2"/>
      <charset val="238"/>
    </font>
    <font>
      <sz val="11"/>
      <color indexed="10"/>
      <name val="Calibri"/>
      <family val="2"/>
      <charset val="238"/>
    </font>
    <font>
      <b/>
      <sz val="11"/>
      <color indexed="31"/>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b/>
      <sz val="8"/>
      <name val="Arial"/>
      <family val="2"/>
      <charset val="238"/>
    </font>
    <font>
      <b/>
      <sz val="11"/>
      <name val="Arial"/>
      <family val="2"/>
      <charset val="238"/>
    </font>
    <font>
      <b/>
      <sz val="9"/>
      <name val="Arial"/>
      <family val="2"/>
      <charset val="238"/>
    </font>
    <font>
      <b/>
      <sz val="12"/>
      <name val="Arial"/>
      <family val="2"/>
      <charset val="238"/>
    </font>
    <font>
      <b/>
      <u/>
      <sz val="12"/>
      <name val="Arial"/>
      <family val="2"/>
      <charset val="238"/>
    </font>
    <font>
      <sz val="12"/>
      <name val="Arial"/>
      <family val="2"/>
      <charset val="238"/>
    </font>
    <font>
      <b/>
      <u/>
      <sz val="10"/>
      <name val="Arial"/>
      <family val="2"/>
      <charset val="238"/>
    </font>
    <font>
      <sz val="10"/>
      <color indexed="23"/>
      <name val="Arial"/>
      <family val="2"/>
      <charset val="238"/>
    </font>
    <font>
      <sz val="8"/>
      <color indexed="10"/>
      <name val="Arial"/>
      <family val="2"/>
    </font>
    <font>
      <sz val="8"/>
      <color indexed="10"/>
      <name val="Arial"/>
      <family val="2"/>
      <charset val="238"/>
    </font>
    <font>
      <sz val="10"/>
      <color rgb="FFFF0000"/>
      <name val="Arial"/>
      <family val="2"/>
      <charset val="238"/>
    </font>
    <font>
      <sz val="8"/>
      <color rgb="FFFF0000"/>
      <name val="Tahoma"/>
      <family val="2"/>
      <charset val="238"/>
    </font>
    <font>
      <sz val="10"/>
      <color rgb="FFFF0000"/>
      <name val="Arial"/>
      <charset val="238"/>
    </font>
    <font>
      <b/>
      <sz val="10"/>
      <color rgb="FFFF0000"/>
      <name val="Arial"/>
      <family val="2"/>
      <charset val="238"/>
    </font>
    <font>
      <sz val="8"/>
      <name val="Tahoma"/>
      <family val="2"/>
      <charset val="238"/>
    </font>
    <font>
      <b/>
      <i/>
      <sz val="10"/>
      <color rgb="FFFF0000"/>
      <name val="Arial"/>
      <family val="2"/>
      <charset val="238"/>
    </font>
    <font>
      <i/>
      <sz val="8"/>
      <name val="Arial"/>
      <family val="2"/>
      <charset val="238"/>
    </font>
    <font>
      <vertAlign val="superscript"/>
      <sz val="10"/>
      <name val="Arial"/>
      <family val="2"/>
      <charset val="238"/>
    </font>
    <font>
      <sz val="10"/>
      <name val="Tahoma"/>
      <family val="2"/>
      <charset val="238"/>
    </font>
    <font>
      <sz val="10"/>
      <color rgb="FFFF0000"/>
      <name val="Tahoma"/>
      <family val="2"/>
      <charset val="238"/>
    </font>
    <font>
      <b/>
      <i/>
      <u/>
      <sz val="9"/>
      <name val="Arial"/>
      <family val="2"/>
      <charset val="238"/>
    </font>
    <font>
      <sz val="9"/>
      <name val="Arial"/>
      <family val="2"/>
      <charset val="238"/>
    </font>
    <font>
      <sz val="11"/>
      <color rgb="FFFF0000"/>
      <name val="Arial"/>
      <family val="2"/>
      <charset val="238"/>
    </font>
    <font>
      <sz val="11"/>
      <name val="Times New Roman CE"/>
      <charset val="238"/>
    </font>
    <font>
      <b/>
      <sz val="13"/>
      <color rgb="FFFF0000"/>
      <name val="Rockwell"/>
      <family val="2"/>
      <charset val="238"/>
      <scheme val="minor"/>
    </font>
    <font>
      <sz val="13"/>
      <color rgb="FFFF0000"/>
      <name val="Rockwell"/>
      <family val="2"/>
      <charset val="238"/>
      <scheme val="minor"/>
    </font>
    <font>
      <b/>
      <sz val="10"/>
      <color rgb="FFFF0000"/>
      <name val="Rockwell"/>
      <family val="2"/>
      <charset val="238"/>
      <scheme val="minor"/>
    </font>
    <font>
      <sz val="10"/>
      <color rgb="FFFF0000"/>
      <name val="Rockwell"/>
      <family val="2"/>
      <charset val="238"/>
      <scheme val="minor"/>
    </font>
    <font>
      <sz val="11"/>
      <color rgb="FFFF0000"/>
      <name val="Rockwell"/>
      <family val="2"/>
      <charset val="238"/>
      <scheme val="minor"/>
    </font>
    <font>
      <b/>
      <sz val="11"/>
      <color rgb="FFFF0000"/>
      <name val="Rockwell"/>
      <family val="2"/>
      <charset val="238"/>
      <scheme val="minor"/>
    </font>
    <font>
      <sz val="11"/>
      <color rgb="FFFF0000"/>
      <name val="Arial Narrow"/>
      <family val="2"/>
      <charset val="238"/>
    </font>
  </fonts>
  <fills count="28">
    <fill>
      <patternFill patternType="none"/>
    </fill>
    <fill>
      <patternFill patternType="gray125"/>
    </fill>
    <fill>
      <patternFill patternType="solid">
        <fgColor indexed="47"/>
      </patternFill>
    </fill>
    <fill>
      <patternFill patternType="solid">
        <fgColor indexed="9"/>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50"/>
      </patternFill>
    </fill>
    <fill>
      <patternFill patternType="solid">
        <fgColor indexed="53"/>
      </patternFill>
    </fill>
    <fill>
      <patternFill patternType="solid">
        <fgColor indexed="46"/>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27"/>
        <bgColor indexed="64"/>
      </patternFill>
    </fill>
    <fill>
      <patternFill patternType="solid">
        <fgColor indexed="53"/>
        <bgColor indexed="64"/>
      </patternFill>
    </fill>
    <fill>
      <patternFill patternType="solid">
        <fgColor indexed="29"/>
        <bgColor indexed="64"/>
      </patternFill>
    </fill>
    <fill>
      <patternFill patternType="solid">
        <fgColor indexed="27"/>
        <bgColor indexed="41"/>
      </patternFill>
    </fill>
    <fill>
      <patternFill patternType="solid">
        <fgColor indexed="45"/>
        <bgColor indexed="64"/>
      </patternFill>
    </fill>
    <fill>
      <patternFill patternType="solid">
        <fgColor indexed="44"/>
      </patternFill>
    </fill>
    <fill>
      <patternFill patternType="solid">
        <fgColor indexed="45"/>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50"/>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style="thin">
        <color indexed="50"/>
      </top>
      <bottom style="double">
        <color indexed="50"/>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diagonal/>
    </border>
    <border>
      <left/>
      <right/>
      <top style="thick">
        <color indexed="64"/>
      </top>
      <bottom/>
      <diagonal/>
    </border>
    <border>
      <left/>
      <right/>
      <top/>
      <bottom style="thick">
        <color indexed="64"/>
      </bottom>
      <diagonal/>
    </border>
    <border>
      <left/>
      <right/>
      <top style="thin">
        <color indexed="64"/>
      </top>
      <bottom style="thick">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auto="1"/>
      </bottom>
      <diagonal/>
    </border>
    <border>
      <left/>
      <right/>
      <top style="hair">
        <color indexed="64"/>
      </top>
      <bottom style="thin">
        <color indexed="64"/>
      </bottom>
      <diagonal/>
    </border>
    <border>
      <left/>
      <right/>
      <top style="hair">
        <color indexed="8"/>
      </top>
      <bottom style="hair">
        <color indexed="8"/>
      </bottom>
      <diagonal/>
    </border>
    <border>
      <left/>
      <right/>
      <top style="hair">
        <color auto="1"/>
      </top>
      <bottom style="thin">
        <color auto="1"/>
      </bottom>
      <diagonal/>
    </border>
    <border>
      <left/>
      <right/>
      <top/>
      <bottom style="thick">
        <color indexed="56"/>
      </bottom>
      <diagonal/>
    </border>
    <border>
      <left/>
      <right/>
      <top style="thin">
        <color indexed="56"/>
      </top>
      <bottom style="double">
        <color indexed="5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1216">
    <xf numFmtId="0" fontId="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9" fillId="0" borderId="0"/>
    <xf numFmtId="0" fontId="4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2" borderId="0" applyNumberFormat="0" applyBorder="0" applyAlignment="0" applyProtection="0"/>
    <xf numFmtId="0" fontId="50" fillId="7" borderId="0" applyNumberFormat="0" applyBorder="0" applyAlignment="0" applyProtection="0"/>
    <xf numFmtId="0" fontId="50" fillId="6" borderId="0" applyNumberFormat="0" applyBorder="0" applyAlignment="0" applyProtection="0"/>
    <xf numFmtId="0" fontId="21" fillId="4" borderId="1" applyNumberFormat="0" applyFont="0" applyAlignment="0" applyProtection="0"/>
    <xf numFmtId="0" fontId="33" fillId="5" borderId="0" applyNumberFormat="0" applyBorder="0" applyAlignment="0" applyProtection="0"/>
    <xf numFmtId="0" fontId="50" fillId="8"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6" borderId="0" applyNumberFormat="0" applyBorder="0" applyAlignment="0" applyProtection="0"/>
    <xf numFmtId="0" fontId="36" fillId="3" borderId="2" applyNumberFormat="0" applyAlignment="0" applyProtection="0"/>
    <xf numFmtId="0" fontId="37" fillId="3" borderId="3" applyNumberFormat="0" applyAlignment="0" applyProtection="0"/>
    <xf numFmtId="0" fontId="34" fillId="10" borderId="0" applyNumberFormat="0" applyBorder="0" applyAlignment="0" applyProtection="0"/>
    <xf numFmtId="0" fontId="29" fillId="0" borderId="0" applyNumberForma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28" fillId="7" borderId="0" applyNumberFormat="0" applyBorder="0" applyAlignment="0" applyProtection="0"/>
    <xf numFmtId="0" fontId="21" fillId="0" borderId="0"/>
    <xf numFmtId="0" fontId="38" fillId="0" borderId="7" applyNumberFormat="0" applyFill="0" applyAlignment="0" applyProtection="0"/>
    <xf numFmtId="0" fontId="51" fillId="11" borderId="8" applyNumberFormat="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0" borderId="9" applyNumberFormat="0" applyFill="0" applyAlignment="0" applyProtection="0"/>
    <xf numFmtId="0" fontId="35" fillId="7" borderId="3" applyNumberForma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 fillId="0" borderId="0"/>
    <xf numFmtId="0" fontId="21" fillId="0" borderId="0"/>
    <xf numFmtId="0" fontId="21" fillId="0" borderId="0"/>
    <xf numFmtId="0" fontId="9" fillId="0" borderId="0"/>
    <xf numFmtId="0" fontId="9" fillId="0" borderId="0"/>
    <xf numFmtId="0" fontId="21" fillId="0" borderId="0"/>
    <xf numFmtId="0" fontId="21" fillId="0" borderId="0"/>
    <xf numFmtId="0" fontId="9" fillId="0" borderId="0"/>
    <xf numFmtId="0" fontId="9" fillId="0" borderId="0"/>
    <xf numFmtId="0" fontId="21" fillId="0" borderId="0"/>
    <xf numFmtId="0" fontId="8" fillId="0" borderId="0"/>
    <xf numFmtId="0" fontId="8" fillId="0" borderId="0"/>
    <xf numFmtId="0" fontId="8" fillId="0" borderId="0"/>
    <xf numFmtId="0" fontId="8" fillId="0" borderId="0"/>
    <xf numFmtId="0" fontId="8" fillId="0" borderId="0"/>
    <xf numFmtId="0" fontId="53" fillId="0" borderId="0"/>
    <xf numFmtId="0" fontId="60" fillId="0" borderId="0"/>
    <xf numFmtId="168" fontId="59" fillId="17" borderId="23">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18" borderId="0" applyNumberFormat="0" applyFon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0" borderId="0">
      <alignment horizontal="justify" vertical="center"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4" fillId="0" borderId="0"/>
    <xf numFmtId="0" fontId="21" fillId="0" borderId="0"/>
    <xf numFmtId="0" fontId="4" fillId="0" borderId="0"/>
    <xf numFmtId="0" fontId="2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59" fillId="17" borderId="23">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19"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2"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20"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5" fillId="5" borderId="0" applyNumberFormat="0" applyBorder="0" applyAlignment="0" applyProtection="0"/>
    <xf numFmtId="0" fontId="65" fillId="9" borderId="0" applyNumberFormat="0" applyBorder="0" applyAlignment="0" applyProtection="0"/>
    <xf numFmtId="0" fontId="65" fillId="21" borderId="0" applyNumberFormat="0" applyBorder="0" applyAlignment="0" applyProtection="0"/>
    <xf numFmtId="0" fontId="65" fillId="20"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21" fillId="4" borderId="1" applyNumberFormat="0" applyFont="0" applyAlignment="0" applyProtection="0"/>
    <xf numFmtId="0" fontId="66" fillId="5" borderId="0" applyNumberFormat="0" applyBorder="0" applyAlignment="0" applyProtection="0"/>
    <xf numFmtId="0" fontId="65" fillId="22" borderId="0" applyNumberFormat="0" applyBorder="0" applyAlignment="0" applyProtection="0"/>
    <xf numFmtId="0" fontId="65" fillId="9" borderId="0" applyNumberFormat="0" applyBorder="0" applyAlignment="0" applyProtection="0"/>
    <xf numFmtId="0" fontId="65" fillId="21"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7" fillId="3" borderId="2" applyNumberFormat="0" applyAlignment="0" applyProtection="0"/>
    <xf numFmtId="0" fontId="68" fillId="3" borderId="3" applyNumberFormat="0" applyAlignment="0" applyProtection="0"/>
    <xf numFmtId="0" fontId="69" fillId="10" borderId="0" applyNumberFormat="0" applyBorder="0" applyAlignment="0" applyProtection="0"/>
    <xf numFmtId="0" fontId="48" fillId="0" borderId="0" applyNumberFormat="0" applyFill="0" applyBorder="0" applyAlignment="0" applyProtection="0"/>
    <xf numFmtId="0" fontId="70" fillId="0" borderId="25"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7" borderId="0" applyNumberFormat="0" applyBorder="0" applyAlignment="0" applyProtection="0"/>
    <xf numFmtId="0" fontId="74" fillId="0" borderId="7" applyNumberFormat="0" applyFill="0" applyAlignment="0" applyProtection="0"/>
    <xf numFmtId="0" fontId="75" fillId="11" borderId="8" applyNumberFormat="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7" fillId="0" borderId="26" applyNumberFormat="0" applyFill="0" applyAlignment="0" applyProtection="0"/>
    <xf numFmtId="0" fontId="78" fillId="7" borderId="3" applyNumberFormat="0" applyAlignment="0" applyProtection="0"/>
    <xf numFmtId="169" fontId="2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 fillId="0" borderId="0"/>
    <xf numFmtId="0" fontId="3" fillId="0" borderId="0"/>
    <xf numFmtId="0" fontId="5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2" fillId="0" borderId="0">
      <alignment horizontal="justify" vertical="center" wrapText="1"/>
    </xf>
    <xf numFmtId="0" fontId="53" fillId="0" borderId="0"/>
    <xf numFmtId="0" fontId="48"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59" fillId="17" borderId="23">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59" fillId="17" borderId="23">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19"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2"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20" borderId="0" applyNumberFormat="0" applyBorder="0" applyAlignment="0" applyProtection="0"/>
    <xf numFmtId="0" fontId="64" fillId="5"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5" fillId="5" borderId="0" applyNumberFormat="0" applyBorder="0" applyAlignment="0" applyProtection="0"/>
    <xf numFmtId="0" fontId="65" fillId="9" borderId="0" applyNumberFormat="0" applyBorder="0" applyAlignment="0" applyProtection="0"/>
    <xf numFmtId="0" fontId="65" fillId="21" borderId="0" applyNumberFormat="0" applyBorder="0" applyAlignment="0" applyProtection="0"/>
    <xf numFmtId="0" fontId="65" fillId="20"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21" fillId="4" borderId="1" applyNumberFormat="0" applyFont="0" applyAlignment="0" applyProtection="0"/>
    <xf numFmtId="0" fontId="66" fillId="5" borderId="0" applyNumberFormat="0" applyBorder="0" applyAlignment="0" applyProtection="0"/>
    <xf numFmtId="0" fontId="65" fillId="22" borderId="0" applyNumberFormat="0" applyBorder="0" applyAlignment="0" applyProtection="0"/>
    <xf numFmtId="0" fontId="65" fillId="9" borderId="0" applyNumberFormat="0" applyBorder="0" applyAlignment="0" applyProtection="0"/>
    <xf numFmtId="0" fontId="65" fillId="21"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7" fillId="3" borderId="2" applyNumberFormat="0" applyAlignment="0" applyProtection="0"/>
    <xf numFmtId="0" fontId="68" fillId="3" borderId="3" applyNumberFormat="0" applyAlignment="0" applyProtection="0"/>
    <xf numFmtId="0" fontId="69" fillId="10" borderId="0" applyNumberFormat="0" applyBorder="0" applyAlignment="0" applyProtection="0"/>
    <xf numFmtId="0" fontId="70" fillId="0" borderId="25"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48" fillId="0" borderId="0" applyNumberFormat="0" applyFill="0" applyBorder="0" applyAlignment="0" applyProtection="0"/>
    <xf numFmtId="0" fontId="73" fillId="7" borderId="0" applyNumberFormat="0" applyBorder="0" applyAlignment="0" applyProtection="0"/>
    <xf numFmtId="0" fontId="74" fillId="0" borderId="7" applyNumberFormat="0" applyFill="0" applyAlignment="0" applyProtection="0"/>
    <xf numFmtId="0" fontId="75" fillId="11" borderId="8" applyNumberFormat="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77" fillId="0" borderId="26" applyNumberFormat="0" applyFill="0" applyAlignment="0" applyProtection="0"/>
    <xf numFmtId="0" fontId="78" fillId="7" borderId="3" applyNumberFormat="0" applyAlignment="0" applyProtection="0"/>
    <xf numFmtId="43" fontId="21" fillId="0" borderId="0" applyFont="0" applyFill="0" applyBorder="0" applyAlignment="0" applyProtection="0"/>
    <xf numFmtId="170" fontId="102" fillId="0" borderId="0"/>
    <xf numFmtId="170" fontId="1" fillId="0" borderId="0"/>
  </cellStyleXfs>
  <cellXfs count="957">
    <xf numFmtId="0" fontId="0" fillId="0" borderId="0" xfId="0"/>
    <xf numFmtId="49" fontId="11" fillId="0" borderId="0" xfId="0" applyNumberFormat="1" applyFont="1" applyAlignment="1">
      <alignment horizontal="center" vertical="top"/>
    </xf>
    <xf numFmtId="0" fontId="11" fillId="0" borderId="0" xfId="0" applyFont="1" applyAlignment="1">
      <alignment horizontal="center" vertical="center"/>
    </xf>
    <xf numFmtId="4" fontId="11" fillId="0" borderId="0" xfId="0" applyNumberFormat="1" applyFont="1" applyAlignment="1">
      <alignment horizontal="center" vertical="center"/>
    </xf>
    <xf numFmtId="4" fontId="11" fillId="0" borderId="0" xfId="0" applyNumberFormat="1" applyFont="1" applyAlignment="1">
      <alignment horizontal="center"/>
    </xf>
    <xf numFmtId="4" fontId="11" fillId="0" borderId="0" xfId="0" applyNumberFormat="1" applyFont="1"/>
    <xf numFmtId="0" fontId="11" fillId="0" borderId="0" xfId="0" applyFont="1"/>
    <xf numFmtId="49" fontId="11" fillId="0" borderId="10" xfId="0" applyNumberFormat="1" applyFont="1" applyBorder="1" applyAlignment="1">
      <alignment horizontal="center" vertical="top"/>
    </xf>
    <xf numFmtId="4" fontId="11" fillId="0" borderId="10" xfId="0" applyNumberFormat="1" applyFont="1" applyBorder="1" applyAlignment="1">
      <alignment horizontal="center"/>
    </xf>
    <xf numFmtId="49" fontId="12" fillId="12" borderId="11" xfId="0" applyNumberFormat="1" applyFont="1" applyFill="1" applyBorder="1" applyAlignment="1">
      <alignment horizontal="center" vertical="center"/>
    </xf>
    <xf numFmtId="0" fontId="12" fillId="12" borderId="11" xfId="0" applyFont="1" applyFill="1" applyBorder="1" applyAlignment="1">
      <alignment horizontal="center" vertical="center"/>
    </xf>
    <xf numFmtId="4" fontId="12" fillId="12" borderId="11" xfId="0" applyNumberFormat="1" applyFont="1" applyFill="1" applyBorder="1" applyAlignment="1">
      <alignment horizontal="center" vertical="center"/>
    </xf>
    <xf numFmtId="4" fontId="12" fillId="12" borderId="11" xfId="0" applyNumberFormat="1" applyFont="1" applyFill="1" applyBorder="1" applyAlignment="1">
      <alignment vertical="center"/>
    </xf>
    <xf numFmtId="0" fontId="12" fillId="0" borderId="0" xfId="0" applyFont="1" applyBorder="1" applyAlignment="1">
      <alignment vertical="center"/>
    </xf>
    <xf numFmtId="49" fontId="11" fillId="0" borderId="0" xfId="0" applyNumberFormat="1" applyFont="1" applyBorder="1" applyAlignment="1">
      <alignment horizontal="center" vertical="top"/>
    </xf>
    <xf numFmtId="4" fontId="11" fillId="0" borderId="0" xfId="0" applyNumberFormat="1" applyFont="1" applyBorder="1" applyAlignment="1">
      <alignment horizontal="center"/>
    </xf>
    <xf numFmtId="4" fontId="11" fillId="0" borderId="0" xfId="0" applyNumberFormat="1" applyFont="1" applyBorder="1" applyAlignment="1">
      <alignment horizontal="right"/>
    </xf>
    <xf numFmtId="0" fontId="11" fillId="0" borderId="0" xfId="0" applyFont="1" applyBorder="1"/>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0" fontId="11" fillId="0" borderId="10" xfId="0" applyFont="1" applyBorder="1" applyAlignment="1">
      <alignment horizontal="center"/>
    </xf>
    <xf numFmtId="4" fontId="11" fillId="0" borderId="0" xfId="0" applyNumberFormat="1" applyFont="1" applyBorder="1"/>
    <xf numFmtId="0" fontId="11" fillId="0" borderId="0" xfId="0" applyFont="1" applyBorder="1" applyAlignment="1">
      <alignment horizontal="right"/>
    </xf>
    <xf numFmtId="0" fontId="12" fillId="0" borderId="0" xfId="0" applyFont="1" applyBorder="1"/>
    <xf numFmtId="0" fontId="15" fillId="0" borderId="0" xfId="0" applyFont="1"/>
    <xf numFmtId="49" fontId="17" fillId="0" borderId="0" xfId="0" applyNumberFormat="1" applyFont="1" applyFill="1" applyAlignment="1">
      <alignment horizontal="center" vertical="top"/>
    </xf>
    <xf numFmtId="0" fontId="17" fillId="0" borderId="0" xfId="0" applyFont="1" applyFill="1" applyAlignment="1">
      <alignment horizontal="center" vertical="center"/>
    </xf>
    <xf numFmtId="4" fontId="17" fillId="0" borderId="0" xfId="0" applyNumberFormat="1" applyFont="1" applyFill="1" applyAlignment="1">
      <alignment horizontal="center" vertical="center"/>
    </xf>
    <xf numFmtId="4" fontId="17" fillId="0" borderId="0" xfId="0" applyNumberFormat="1" applyFont="1" applyFill="1" applyAlignment="1">
      <alignment horizontal="center"/>
    </xf>
    <xf numFmtId="4" fontId="17" fillId="0" borderId="0" xfId="0" applyNumberFormat="1" applyFont="1" applyFill="1"/>
    <xf numFmtId="0" fontId="17" fillId="0" borderId="0" xfId="0" applyFont="1" applyFill="1"/>
    <xf numFmtId="0" fontId="17" fillId="0" borderId="0" xfId="0" applyFont="1" applyFill="1" applyBorder="1" applyAlignment="1">
      <alignment horizontal="left"/>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vertical="center"/>
    </xf>
    <xf numFmtId="16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0" fontId="19" fillId="0" borderId="0" xfId="0" applyFont="1"/>
    <xf numFmtId="0" fontId="13" fillId="0" borderId="0" xfId="0" applyFont="1"/>
    <xf numFmtId="0" fontId="20" fillId="0" borderId="0" xfId="0" applyFont="1"/>
    <xf numFmtId="4" fontId="19" fillId="0" borderId="0" xfId="0" applyNumberFormat="1" applyFont="1"/>
    <xf numFmtId="0" fontId="16" fillId="0" borderId="0" xfId="0" applyFont="1" applyBorder="1" applyAlignment="1">
      <alignment vertical="center" wrapText="1"/>
    </xf>
    <xf numFmtId="0" fontId="22" fillId="0" borderId="0" xfId="0" applyFont="1" applyFill="1" applyAlignment="1">
      <alignment vertical="center" wrapText="1"/>
    </xf>
    <xf numFmtId="0" fontId="15" fillId="12" borderId="11" xfId="0" applyFont="1" applyFill="1" applyBorder="1" applyAlignment="1">
      <alignment vertical="center" wrapText="1"/>
    </xf>
    <xf numFmtId="0" fontId="16" fillId="0" borderId="0" xfId="0" applyFont="1" applyAlignment="1">
      <alignment vertical="center" wrapText="1"/>
    </xf>
    <xf numFmtId="0" fontId="15" fillId="0" borderId="0" xfId="0" applyFont="1" applyFill="1" applyBorder="1" applyAlignment="1">
      <alignment vertical="center" wrapText="1"/>
    </xf>
    <xf numFmtId="0" fontId="26" fillId="0" borderId="0" xfId="0" applyFont="1" applyBorder="1"/>
    <xf numFmtId="4" fontId="26" fillId="0" borderId="0" xfId="0" applyNumberFormat="1" applyFont="1" applyBorder="1"/>
    <xf numFmtId="0" fontId="24" fillId="0" borderId="0" xfId="0" applyFont="1" applyBorder="1" applyAlignment="1">
      <alignment horizontal="justify" vertical="center" wrapText="1"/>
    </xf>
    <xf numFmtId="49" fontId="24" fillId="0" borderId="0" xfId="0" applyNumberFormat="1" applyFont="1" applyBorder="1" applyAlignment="1">
      <alignment horizontal="center" vertical="top"/>
    </xf>
    <xf numFmtId="0" fontId="24" fillId="0" borderId="0" xfId="0" applyFont="1" applyBorder="1" applyAlignment="1">
      <alignment vertical="center" wrapText="1"/>
    </xf>
    <xf numFmtId="0" fontId="24" fillId="0" borderId="0" xfId="0" applyFont="1" applyBorder="1" applyAlignment="1">
      <alignment horizontal="center" vertical="center"/>
    </xf>
    <xf numFmtId="4" fontId="24" fillId="0" borderId="0" xfId="0" applyNumberFormat="1" applyFont="1" applyFill="1" applyBorder="1" applyAlignment="1">
      <alignment horizontal="center" vertical="center"/>
    </xf>
    <xf numFmtId="4" fontId="24" fillId="0" borderId="0" xfId="0" applyNumberFormat="1" applyFont="1" applyBorder="1" applyAlignment="1">
      <alignment horizontal="center"/>
    </xf>
    <xf numFmtId="4" fontId="24" fillId="0" borderId="0" xfId="0" applyNumberFormat="1" applyFont="1" applyBorder="1" applyAlignment="1">
      <alignment horizontal="right"/>
    </xf>
    <xf numFmtId="0" fontId="24" fillId="0" borderId="0" xfId="0" applyFont="1" applyBorder="1"/>
    <xf numFmtId="49" fontId="24" fillId="0" borderId="0" xfId="0" applyNumberFormat="1" applyFont="1" applyAlignment="1">
      <alignment horizontal="center" vertical="top"/>
    </xf>
    <xf numFmtId="0" fontId="24" fillId="0" borderId="0" xfId="0" applyFont="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9" fontId="24" fillId="0" borderId="0" xfId="0" applyNumberFormat="1" applyFont="1" applyFill="1" applyBorder="1" applyAlignment="1">
      <alignment horizontal="center" vertical="top"/>
    </xf>
    <xf numFmtId="4" fontId="24" fillId="0" borderId="10" xfId="0" applyNumberFormat="1" applyFont="1" applyFill="1" applyBorder="1" applyAlignment="1">
      <alignment horizontal="center" vertical="center"/>
    </xf>
    <xf numFmtId="0" fontId="25" fillId="0" borderId="0" xfId="0" applyFont="1" applyFill="1" applyBorder="1" applyAlignment="1">
      <alignment vertical="center" wrapText="1"/>
    </xf>
    <xf numFmtId="0" fontId="24" fillId="0" borderId="0" xfId="0" applyFont="1" applyFill="1" applyBorder="1" applyAlignment="1">
      <alignment horizontal="center" vertical="center"/>
    </xf>
    <xf numFmtId="0" fontId="13" fillId="0" borderId="0" xfId="0" applyFont="1" applyFill="1" applyBorder="1"/>
    <xf numFmtId="0" fontId="19" fillId="0" borderId="0" xfId="0" applyFont="1" applyFill="1" applyBorder="1"/>
    <xf numFmtId="4" fontId="19" fillId="0" borderId="0" xfId="0" applyNumberFormat="1" applyFont="1" applyFill="1" applyBorder="1"/>
    <xf numFmtId="4" fontId="24" fillId="0" borderId="0" xfId="0" applyNumberFormat="1" applyFont="1" applyFill="1" applyBorder="1"/>
    <xf numFmtId="0" fontId="24" fillId="0" borderId="0" xfId="0" applyFont="1"/>
    <xf numFmtId="4" fontId="24" fillId="0" borderId="0" xfId="0" applyNumberFormat="1" applyFont="1" applyFill="1" applyBorder="1" applyAlignment="1">
      <alignment horizontal="left" vertical="center"/>
    </xf>
    <xf numFmtId="0" fontId="19" fillId="0" borderId="0" xfId="0" applyFont="1" applyBorder="1"/>
    <xf numFmtId="4" fontId="19" fillId="0" borderId="0" xfId="0" applyNumberFormat="1" applyFont="1" applyBorder="1"/>
    <xf numFmtId="0" fontId="24" fillId="0" borderId="10" xfId="0" applyFont="1" applyFill="1" applyBorder="1" applyAlignment="1">
      <alignment horizontal="center" vertical="center"/>
    </xf>
    <xf numFmtId="4" fontId="24" fillId="0" borderId="10" xfId="0" applyNumberFormat="1" applyFont="1" applyFill="1" applyBorder="1"/>
    <xf numFmtId="49" fontId="14" fillId="15" borderId="19" xfId="0" applyNumberFormat="1" applyFont="1" applyFill="1" applyBorder="1" applyAlignment="1">
      <alignment horizontal="center" vertical="center" textRotation="90" wrapText="1"/>
    </xf>
    <xf numFmtId="49" fontId="15" fillId="15" borderId="18" xfId="0" applyNumberFormat="1" applyFont="1" applyFill="1" applyBorder="1" applyAlignment="1">
      <alignment horizontal="center" vertical="center" textRotation="90" wrapText="1"/>
    </xf>
    <xf numFmtId="0" fontId="14" fillId="15" borderId="18" xfId="0" applyFont="1" applyFill="1" applyBorder="1" applyAlignment="1">
      <alignment horizontal="center" vertical="center" wrapText="1"/>
    </xf>
    <xf numFmtId="4" fontId="15" fillId="16" borderId="20" xfId="0" applyNumberFormat="1" applyFont="1" applyFill="1" applyBorder="1" applyAlignment="1">
      <alignment horizontal="center" vertical="center" wrapText="1"/>
    </xf>
    <xf numFmtId="49" fontId="11" fillId="0" borderId="0" xfId="0" applyNumberFormat="1" applyFont="1" applyAlignment="1">
      <alignment horizontal="center" vertical="center"/>
    </xf>
    <xf numFmtId="49" fontId="11" fillId="0" borderId="10" xfId="0" applyNumberFormat="1" applyFont="1" applyBorder="1" applyAlignment="1">
      <alignment horizontal="center" vertical="center"/>
    </xf>
    <xf numFmtId="165" fontId="11" fillId="0" borderId="10" xfId="0" applyNumberFormat="1" applyFont="1" applyBorder="1" applyAlignment="1">
      <alignment horizontal="right"/>
    </xf>
    <xf numFmtId="0" fontId="43" fillId="0" borderId="0" xfId="0" applyFont="1" applyFill="1" applyBorder="1" applyAlignment="1">
      <alignment horizontal="center" vertical="center"/>
    </xf>
    <xf numFmtId="4" fontId="43" fillId="0" borderId="0" xfId="0" applyNumberFormat="1" applyFont="1" applyFill="1" applyBorder="1" applyAlignment="1">
      <alignment horizontal="center" vertical="center"/>
    </xf>
    <xf numFmtId="49" fontId="45" fillId="0" borderId="0" xfId="0" applyNumberFormat="1" applyFont="1" applyBorder="1" applyAlignment="1">
      <alignment horizontal="center" vertical="center"/>
    </xf>
    <xf numFmtId="0" fontId="46" fillId="0" borderId="0" xfId="0" applyFont="1" applyBorder="1" applyAlignment="1">
      <alignment vertical="center" wrapText="1"/>
    </xf>
    <xf numFmtId="0" fontId="45" fillId="0" borderId="0" xfId="0" applyFont="1" applyBorder="1" applyAlignment="1">
      <alignment horizontal="center" vertical="center"/>
    </xf>
    <xf numFmtId="4" fontId="45" fillId="0" borderId="0" xfId="0" applyNumberFormat="1" applyFont="1" applyBorder="1" applyAlignment="1">
      <alignment horizontal="center" vertical="center"/>
    </xf>
    <xf numFmtId="4" fontId="45" fillId="0" borderId="0" xfId="0" applyNumberFormat="1" applyFont="1" applyBorder="1" applyAlignment="1">
      <alignment horizontal="right"/>
    </xf>
    <xf numFmtId="49" fontId="45" fillId="0" borderId="0" xfId="0" applyNumberFormat="1" applyFont="1" applyAlignment="1">
      <alignment horizontal="center" vertical="center"/>
    </xf>
    <xf numFmtId="0" fontId="46" fillId="0" borderId="0" xfId="0" applyFont="1" applyBorder="1" applyAlignment="1">
      <alignment horizontal="justify" vertical="top" wrapText="1"/>
    </xf>
    <xf numFmtId="0" fontId="45" fillId="0" borderId="0" xfId="0" applyFont="1" applyBorder="1" applyAlignment="1">
      <alignment horizontal="center"/>
    </xf>
    <xf numFmtId="4" fontId="45" fillId="0" borderId="0" xfId="0" applyNumberFormat="1" applyFont="1" applyBorder="1" applyAlignment="1">
      <alignment horizontal="center"/>
    </xf>
    <xf numFmtId="0" fontId="45" fillId="0" borderId="0" xfId="0" applyFont="1" applyBorder="1" applyAlignment="1">
      <alignment horizontal="right"/>
    </xf>
    <xf numFmtId="49" fontId="45" fillId="0" borderId="10" xfId="0" applyNumberFormat="1" applyFont="1" applyBorder="1" applyAlignment="1">
      <alignment horizontal="center" vertical="center"/>
    </xf>
    <xf numFmtId="49" fontId="45" fillId="0" borderId="0" xfId="0" applyNumberFormat="1" applyFont="1" applyBorder="1" applyAlignment="1">
      <alignment horizontal="center" vertical="top"/>
    </xf>
    <xf numFmtId="0" fontId="46" fillId="0" borderId="0" xfId="0" applyFont="1" applyAlignment="1">
      <alignment vertical="center" wrapText="1"/>
    </xf>
    <xf numFmtId="164" fontId="45" fillId="0" borderId="0" xfId="0" applyNumberFormat="1" applyFont="1" applyBorder="1" applyAlignment="1">
      <alignment horizontal="right"/>
    </xf>
    <xf numFmtId="49" fontId="45" fillId="0" borderId="0" xfId="0" applyNumberFormat="1" applyFont="1" applyFill="1" applyBorder="1" applyAlignment="1">
      <alignment horizontal="center" vertical="top"/>
    </xf>
    <xf numFmtId="4" fontId="45" fillId="0" borderId="0" xfId="0" applyNumberFormat="1" applyFont="1" applyFill="1" applyBorder="1" applyAlignment="1">
      <alignment horizontal="center"/>
    </xf>
    <xf numFmtId="164" fontId="45" fillId="0" borderId="0" xfId="0" applyNumberFormat="1" applyFont="1" applyFill="1" applyBorder="1" applyAlignment="1">
      <alignment horizontal="right"/>
    </xf>
    <xf numFmtId="0" fontId="45" fillId="0" borderId="0" xfId="0" applyFont="1" applyFill="1" applyBorder="1" applyAlignment="1">
      <alignment horizontal="center"/>
    </xf>
    <xf numFmtId="0" fontId="46" fillId="0" borderId="0" xfId="0" applyFont="1" applyBorder="1" applyAlignment="1">
      <alignment horizontal="left" vertical="top" wrapText="1"/>
    </xf>
    <xf numFmtId="4" fontId="45" fillId="0" borderId="0" xfId="0" applyNumberFormat="1" applyFont="1" applyFill="1" applyBorder="1" applyAlignment="1">
      <alignment horizontal="right"/>
    </xf>
    <xf numFmtId="0" fontId="45" fillId="0" borderId="0" xfId="0" applyFont="1" applyBorder="1" applyAlignment="1">
      <alignment vertical="center" wrapText="1"/>
    </xf>
    <xf numFmtId="49" fontId="43" fillId="0" borderId="0" xfId="0" applyNumberFormat="1" applyFont="1" applyFill="1" applyBorder="1" applyAlignment="1">
      <alignment horizontal="center" vertical="top"/>
    </xf>
    <xf numFmtId="164" fontId="43" fillId="0" borderId="0" xfId="0" applyNumberFormat="1" applyFont="1" applyFill="1" applyBorder="1" applyAlignment="1">
      <alignment horizontal="right" vertical="center"/>
    </xf>
    <xf numFmtId="4" fontId="45" fillId="0" borderId="0" xfId="0" applyNumberFormat="1" applyFont="1" applyFill="1" applyBorder="1" applyAlignment="1">
      <alignment horizontal="center" vertical="center"/>
    </xf>
    <xf numFmtId="0" fontId="46" fillId="0" borderId="0" xfId="0" applyFont="1" applyFill="1" applyBorder="1" applyAlignment="1">
      <alignment vertical="center" wrapText="1"/>
    </xf>
    <xf numFmtId="0" fontId="45" fillId="0" borderId="0" xfId="0" applyFont="1" applyFill="1" applyBorder="1" applyAlignment="1">
      <alignment horizontal="center" vertical="center"/>
    </xf>
    <xf numFmtId="0" fontId="45" fillId="0" borderId="0" xfId="0" applyFont="1" applyBorder="1"/>
    <xf numFmtId="14" fontId="45" fillId="0" borderId="0" xfId="0" applyNumberFormat="1" applyFont="1" applyBorder="1" applyAlignment="1">
      <alignment vertical="center" wrapText="1"/>
    </xf>
    <xf numFmtId="0" fontId="44" fillId="0" borderId="0" xfId="0" applyFont="1" applyFill="1" applyBorder="1" applyAlignment="1">
      <alignment horizontal="left" vertical="center" wrapText="1"/>
    </xf>
    <xf numFmtId="4" fontId="45" fillId="0" borderId="0" xfId="0" applyNumberFormat="1" applyFont="1" applyBorder="1"/>
    <xf numFmtId="0" fontId="45" fillId="0" borderId="0" xfId="0" applyFont="1" applyFill="1" applyBorder="1" applyAlignment="1">
      <alignment vertical="center" wrapText="1"/>
    </xf>
    <xf numFmtId="3" fontId="45" fillId="0" borderId="0" xfId="0" applyNumberFormat="1" applyFont="1" applyFill="1" applyBorder="1" applyAlignment="1">
      <alignment horizontal="center"/>
    </xf>
    <xf numFmtId="49" fontId="45" fillId="0" borderId="0" xfId="0" applyNumberFormat="1" applyFont="1" applyFill="1" applyBorder="1" applyAlignment="1">
      <alignment vertical="center" wrapText="1"/>
    </xf>
    <xf numFmtId="4" fontId="47" fillId="0" borderId="0" xfId="0" applyNumberFormat="1" applyFont="1" applyBorder="1" applyAlignment="1">
      <alignment horizontal="center"/>
    </xf>
    <xf numFmtId="4" fontId="45" fillId="0" borderId="0" xfId="0" applyNumberFormat="1" applyFont="1" applyFill="1" applyBorder="1"/>
    <xf numFmtId="49" fontId="11" fillId="0" borderId="21" xfId="0" applyNumberFormat="1" applyFont="1" applyBorder="1" applyAlignment="1">
      <alignment horizontal="center" vertical="center"/>
    </xf>
    <xf numFmtId="0" fontId="16" fillId="0" borderId="21" xfId="0" applyFont="1" applyBorder="1" applyAlignment="1">
      <alignment horizontal="justify" vertical="top" wrapText="1"/>
    </xf>
    <xf numFmtId="0" fontId="11" fillId="0" borderId="21" xfId="0" applyFont="1" applyBorder="1" applyAlignment="1">
      <alignment horizontal="center"/>
    </xf>
    <xf numFmtId="4" fontId="11" fillId="0" borderId="21" xfId="0" applyNumberFormat="1" applyFont="1" applyBorder="1" applyAlignment="1">
      <alignment horizontal="center"/>
    </xf>
    <xf numFmtId="165" fontId="11" fillId="0" borderId="21" xfId="0" applyNumberFormat="1" applyFont="1" applyBorder="1" applyAlignment="1">
      <alignment horizontal="right"/>
    </xf>
    <xf numFmtId="49" fontId="11" fillId="0" borderId="0" xfId="0"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Border="1" applyAlignment="1">
      <alignment horizontal="center"/>
    </xf>
    <xf numFmtId="0" fontId="11" fillId="0" borderId="0" xfId="0" applyFont="1" applyBorder="1"/>
    <xf numFmtId="0" fontId="11"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16" fillId="0" borderId="0" xfId="0" applyFont="1" applyBorder="1" applyAlignment="1">
      <alignment vertical="center" wrapText="1"/>
    </xf>
    <xf numFmtId="0" fontId="16" fillId="0" borderId="0" xfId="0" applyFont="1" applyBorder="1" applyAlignment="1">
      <alignment horizontal="justify" vertical="top" wrapText="1"/>
    </xf>
    <xf numFmtId="0" fontId="16" fillId="0" borderId="10" xfId="0" applyFont="1" applyBorder="1" applyAlignment="1">
      <alignment horizontal="justify" vertical="top" wrapText="1"/>
    </xf>
    <xf numFmtId="0" fontId="16" fillId="0" borderId="22" xfId="0" applyFont="1" applyBorder="1" applyAlignment="1">
      <alignment horizontal="justify" vertical="top" wrapText="1"/>
    </xf>
    <xf numFmtId="4" fontId="11" fillId="0" borderId="22" xfId="0" applyNumberFormat="1" applyFont="1" applyBorder="1" applyAlignment="1">
      <alignment horizontal="center"/>
    </xf>
    <xf numFmtId="0" fontId="11" fillId="0" borderId="22" xfId="0" applyFont="1" applyBorder="1" applyAlignment="1">
      <alignment horizontal="center"/>
    </xf>
    <xf numFmtId="49" fontId="11" fillId="0" borderId="22" xfId="0" applyNumberFormat="1" applyFont="1" applyBorder="1" applyAlignment="1">
      <alignment horizontal="center" vertical="center"/>
    </xf>
    <xf numFmtId="165" fontId="11" fillId="0" borderId="22" xfId="0" applyNumberFormat="1" applyFont="1" applyBorder="1" applyAlignment="1">
      <alignment horizontal="right"/>
    </xf>
    <xf numFmtId="4" fontId="11" fillId="0" borderId="0" xfId="0" applyNumberFormat="1" applyFont="1" applyFill="1" applyBorder="1" applyAlignment="1">
      <alignment horizontal="center"/>
    </xf>
    <xf numFmtId="164" fontId="11" fillId="0" borderId="0" xfId="0" applyNumberFormat="1" applyFont="1" applyBorder="1" applyAlignment="1">
      <alignment horizontal="right"/>
    </xf>
    <xf numFmtId="0" fontId="15" fillId="12" borderId="11" xfId="0" applyFont="1" applyFill="1" applyBorder="1" applyAlignment="1">
      <alignment horizontal="right" vertical="center" wrapText="1"/>
    </xf>
    <xf numFmtId="49" fontId="12" fillId="12" borderId="11" xfId="0" applyNumberFormat="1" applyFont="1" applyFill="1" applyBorder="1" applyAlignment="1">
      <alignment horizontal="center" vertical="top"/>
    </xf>
    <xf numFmtId="4" fontId="11" fillId="0" borderId="0" xfId="0" applyNumberFormat="1" applyFont="1" applyFill="1" applyBorder="1" applyAlignment="1">
      <alignment horizontal="center" vertical="center"/>
    </xf>
    <xf numFmtId="4" fontId="12" fillId="12" borderId="11" xfId="0" applyNumberFormat="1" applyFont="1" applyFill="1" applyBorder="1" applyAlignment="1">
      <alignment horizontal="center"/>
    </xf>
    <xf numFmtId="4" fontId="12" fillId="0" borderId="0" xfId="0" applyNumberFormat="1" applyFont="1" applyFill="1" applyBorder="1" applyAlignment="1">
      <alignment horizontal="center"/>
    </xf>
    <xf numFmtId="0" fontId="15" fillId="0" borderId="0" xfId="0" applyFont="1" applyFill="1" applyBorder="1" applyAlignment="1">
      <alignment horizontal="right" vertical="center" wrapText="1"/>
    </xf>
    <xf numFmtId="0" fontId="24" fillId="0" borderId="0" xfId="0" applyFont="1" applyBorder="1" applyAlignment="1">
      <alignment horizontal="justify" vertical="top" wrapText="1"/>
    </xf>
    <xf numFmtId="0" fontId="11" fillId="0" borderId="0" xfId="102" applyFont="1" applyBorder="1" applyAlignment="1">
      <alignment horizontal="center" vertical="center"/>
    </xf>
    <xf numFmtId="49" fontId="11" fillId="0" borderId="0" xfId="102" applyNumberFormat="1" applyFont="1" applyAlignment="1">
      <alignment horizontal="center" vertical="center"/>
    </xf>
    <xf numFmtId="0" fontId="11" fillId="0" borderId="0" xfId="102" applyFont="1" applyBorder="1" applyAlignment="1">
      <alignment horizontal="center"/>
    </xf>
    <xf numFmtId="0" fontId="16" fillId="0" borderId="0" xfId="102" applyFont="1" applyBorder="1" applyAlignment="1">
      <alignment horizontal="justify" vertical="center" wrapText="1"/>
    </xf>
    <xf numFmtId="4" fontId="11" fillId="0" borderId="0" xfId="102" applyNumberFormat="1" applyFont="1" applyFill="1" applyBorder="1" applyAlignment="1">
      <alignment horizontal="center"/>
    </xf>
    <xf numFmtId="4" fontId="11" fillId="0" borderId="0" xfId="102" applyNumberFormat="1" applyFont="1" applyFill="1" applyBorder="1" applyAlignment="1">
      <alignment horizontal="center" vertical="center"/>
    </xf>
    <xf numFmtId="0" fontId="11" fillId="0" borderId="0" xfId="102" applyFont="1" applyFill="1" applyBorder="1" applyAlignment="1">
      <alignment horizontal="center"/>
    </xf>
    <xf numFmtId="4" fontId="11" fillId="0" borderId="10" xfId="0" applyNumberFormat="1" applyFont="1" applyFill="1" applyBorder="1" applyAlignment="1">
      <alignment horizontal="center"/>
    </xf>
    <xf numFmtId="0" fontId="16" fillId="0" borderId="0" xfId="0" applyFont="1" applyFill="1" applyBorder="1" applyAlignment="1">
      <alignment vertical="center" wrapText="1"/>
    </xf>
    <xf numFmtId="0" fontId="16" fillId="0" borderId="0" xfId="0" applyFont="1" applyBorder="1" applyAlignment="1">
      <alignment horizontal="left" vertical="top" wrapText="1"/>
    </xf>
    <xf numFmtId="49" fontId="24" fillId="0" borderId="0" xfId="0" applyNumberFormat="1" applyFont="1" applyBorder="1" applyAlignment="1">
      <alignment horizontal="center" vertical="center"/>
    </xf>
    <xf numFmtId="49" fontId="24" fillId="0" borderId="0" xfId="0" applyNumberFormat="1" applyFont="1" applyAlignment="1">
      <alignment horizontal="center" vertical="center"/>
    </xf>
    <xf numFmtId="49" fontId="24" fillId="0" borderId="10" xfId="0" applyNumberFormat="1" applyFont="1" applyFill="1" applyBorder="1" applyAlignment="1">
      <alignment horizontal="center" vertical="center"/>
    </xf>
    <xf numFmtId="49" fontId="24" fillId="0" borderId="0" xfId="0" applyNumberFormat="1" applyFont="1" applyFill="1" applyBorder="1" applyAlignment="1">
      <alignment horizontal="center" vertical="center"/>
    </xf>
    <xf numFmtId="4" fontId="11" fillId="0" borderId="21" xfId="0" applyNumberFormat="1" applyFont="1" applyFill="1" applyBorder="1" applyAlignment="1">
      <alignment horizontal="center"/>
    </xf>
    <xf numFmtId="0" fontId="11" fillId="0" borderId="10" xfId="103" applyFont="1" applyBorder="1" applyAlignment="1">
      <alignment horizontal="center"/>
    </xf>
    <xf numFmtId="49" fontId="11" fillId="0" borderId="0" xfId="2" applyNumberFormat="1" applyFont="1" applyBorder="1" applyAlignment="1">
      <alignment horizontal="center" vertical="center"/>
    </xf>
    <xf numFmtId="49" fontId="11" fillId="0" borderId="0" xfId="0" applyNumberFormat="1" applyFont="1" applyFill="1" applyBorder="1" applyAlignment="1">
      <alignment horizontal="center" vertical="center"/>
    </xf>
    <xf numFmtId="0" fontId="11" fillId="0" borderId="10" xfId="106" applyFont="1" applyBorder="1" applyAlignment="1">
      <alignment horizontal="center"/>
    </xf>
    <xf numFmtId="0" fontId="11" fillId="0" borderId="0" xfId="2" applyFont="1" applyBorder="1" applyAlignment="1">
      <alignment horizontal="center"/>
    </xf>
    <xf numFmtId="4" fontId="11" fillId="0" borderId="0" xfId="2" applyNumberFormat="1" applyFont="1" applyBorder="1" applyAlignment="1">
      <alignment horizontal="center"/>
    </xf>
    <xf numFmtId="4" fontId="11" fillId="0" borderId="0" xfId="2" applyNumberFormat="1" applyFont="1" applyBorder="1" applyAlignment="1">
      <alignment horizontal="right"/>
    </xf>
    <xf numFmtId="0" fontId="11" fillId="0" borderId="0" xfId="2" applyFont="1" applyBorder="1" applyAlignment="1">
      <alignment horizontal="center" vertical="center"/>
    </xf>
    <xf numFmtId="4" fontId="11" fillId="0" borderId="0" xfId="2" applyNumberFormat="1" applyFont="1" applyBorder="1" applyAlignment="1">
      <alignment horizontal="center" vertical="center"/>
    </xf>
    <xf numFmtId="0" fontId="11" fillId="0" borderId="0" xfId="2" applyFont="1" applyBorder="1" applyAlignment="1">
      <alignment horizontal="right"/>
    </xf>
    <xf numFmtId="14" fontId="16" fillId="0" borderId="0" xfId="0" applyNumberFormat="1" applyFont="1" applyBorder="1" applyAlignment="1">
      <alignment vertical="center" wrapText="1"/>
    </xf>
    <xf numFmtId="0" fontId="15" fillId="12" borderId="11" xfId="0" applyFont="1" applyFill="1" applyBorder="1" applyAlignment="1">
      <alignment horizontal="left" vertical="center" wrapText="1"/>
    </xf>
    <xf numFmtId="49" fontId="11" fillId="0" borderId="10" xfId="2" applyNumberFormat="1" applyFont="1" applyBorder="1" applyAlignment="1">
      <alignment horizontal="center" vertical="center"/>
    </xf>
    <xf numFmtId="0" fontId="16" fillId="0" borderId="10" xfId="0" applyFont="1" applyBorder="1" applyAlignment="1">
      <alignment vertical="center" wrapText="1"/>
    </xf>
    <xf numFmtId="49" fontId="11" fillId="0" borderId="0" xfId="2" applyNumberFormat="1" applyFont="1" applyAlignment="1">
      <alignment horizontal="center" vertical="center"/>
    </xf>
    <xf numFmtId="49" fontId="11" fillId="0" borderId="0" xfId="107" applyNumberFormat="1" applyFont="1" applyBorder="1" applyAlignment="1">
      <alignment horizontal="center" vertical="center"/>
    </xf>
    <xf numFmtId="4" fontId="11" fillId="0" borderId="0" xfId="107" applyNumberFormat="1" applyFont="1" applyBorder="1" applyAlignment="1">
      <alignment horizontal="right"/>
    </xf>
    <xf numFmtId="0" fontId="11" fillId="0" borderId="0" xfId="107" applyFont="1" applyBorder="1" applyAlignment="1">
      <alignment horizontal="center"/>
    </xf>
    <xf numFmtId="4" fontId="11" fillId="0" borderId="0" xfId="107" applyNumberFormat="1" applyFont="1" applyBorder="1" applyAlignment="1">
      <alignment horizontal="center"/>
    </xf>
    <xf numFmtId="0" fontId="11" fillId="0" borderId="10" xfId="107" applyFont="1" applyBorder="1" applyAlignment="1">
      <alignment horizontal="center"/>
    </xf>
    <xf numFmtId="0" fontId="16" fillId="0" borderId="0" xfId="107" applyFont="1" applyFill="1" applyBorder="1" applyAlignment="1">
      <alignment vertical="center" wrapText="1"/>
    </xf>
    <xf numFmtId="4" fontId="11" fillId="0" borderId="10" xfId="2" applyNumberFormat="1" applyFont="1" applyBorder="1" applyAlignment="1">
      <alignment horizontal="center"/>
    </xf>
    <xf numFmtId="0" fontId="11" fillId="0" borderId="0" xfId="2" applyFont="1" applyBorder="1" applyAlignment="1">
      <alignment horizontal="center"/>
    </xf>
    <xf numFmtId="4" fontId="11" fillId="0" borderId="0" xfId="2" applyNumberFormat="1" applyFont="1" applyBorder="1" applyAlignment="1">
      <alignment horizontal="center"/>
    </xf>
    <xf numFmtId="0" fontId="16" fillId="0" borderId="0" xfId="2" applyFont="1" applyBorder="1" applyAlignment="1">
      <alignment horizontal="left" vertical="top" wrapText="1"/>
    </xf>
    <xf numFmtId="0" fontId="16" fillId="0" borderId="0" xfId="2" applyFont="1" applyBorder="1" applyAlignment="1">
      <alignment horizontal="justify" vertical="top" wrapText="1"/>
    </xf>
    <xf numFmtId="0" fontId="16" fillId="0" borderId="10" xfId="2" applyFont="1" applyBorder="1" applyAlignment="1">
      <alignment horizontal="justify" vertical="top" wrapText="1"/>
    </xf>
    <xf numFmtId="4" fontId="11" fillId="0" borderId="10" xfId="3" applyNumberFormat="1" applyFont="1" applyBorder="1" applyAlignment="1">
      <alignment horizontal="center"/>
    </xf>
    <xf numFmtId="0" fontId="11" fillId="0" borderId="0" xfId="3" applyFont="1" applyBorder="1" applyAlignment="1">
      <alignment horizontal="center"/>
    </xf>
    <xf numFmtId="4" fontId="11" fillId="0" borderId="0" xfId="3" applyNumberFormat="1" applyFont="1" applyBorder="1" applyAlignment="1">
      <alignment horizontal="center"/>
    </xf>
    <xf numFmtId="4" fontId="11" fillId="0" borderId="0" xfId="3" applyNumberFormat="1" applyFont="1" applyBorder="1" applyAlignment="1">
      <alignment horizontal="right"/>
    </xf>
    <xf numFmtId="0" fontId="11" fillId="0" borderId="0" xfId="3" applyFont="1" applyBorder="1" applyAlignment="1">
      <alignment horizontal="center" vertical="center"/>
    </xf>
    <xf numFmtId="0" fontId="11" fillId="0" borderId="0" xfId="3" applyFont="1" applyBorder="1" applyAlignment="1">
      <alignment horizontal="right"/>
    </xf>
    <xf numFmtId="49" fontId="11" fillId="0" borderId="10" xfId="3" applyNumberFormat="1" applyFont="1" applyBorder="1" applyAlignment="1">
      <alignment horizontal="center" vertical="center"/>
    </xf>
    <xf numFmtId="49" fontId="11" fillId="0" borderId="0" xfId="3" applyNumberFormat="1" applyFont="1" applyBorder="1" applyAlignment="1">
      <alignment horizontal="center" vertical="center"/>
    </xf>
    <xf numFmtId="0" fontId="16" fillId="0" borderId="0" xfId="3" applyFont="1" applyBorder="1" applyAlignment="1">
      <alignment vertical="center" wrapText="1"/>
    </xf>
    <xf numFmtId="49" fontId="11" fillId="0" borderId="0" xfId="3" applyNumberFormat="1" applyFont="1" applyAlignment="1">
      <alignment horizontal="center" vertical="center"/>
    </xf>
    <xf numFmtId="0" fontId="24" fillId="0" borderId="0" xfId="0" applyFont="1" applyFill="1" applyBorder="1" applyAlignment="1">
      <alignment horizontal="justify" vertical="top" wrapText="1"/>
    </xf>
    <xf numFmtId="49" fontId="11" fillId="0" borderId="22" xfId="102" applyNumberFormat="1" applyFont="1" applyBorder="1" applyAlignment="1">
      <alignment horizontal="center" vertical="center"/>
    </xf>
    <xf numFmtId="0" fontId="16" fillId="0" borderId="22" xfId="102" applyFont="1" applyBorder="1" applyAlignment="1">
      <alignment vertical="center" wrapText="1"/>
    </xf>
    <xf numFmtId="0" fontId="11" fillId="0" borderId="22" xfId="102" applyFont="1" applyBorder="1" applyAlignment="1">
      <alignment horizontal="center"/>
    </xf>
    <xf numFmtId="4" fontId="11" fillId="0" borderId="22" xfId="102" applyNumberFormat="1" applyFont="1" applyFill="1" applyBorder="1" applyAlignment="1">
      <alignment horizontal="center"/>
    </xf>
    <xf numFmtId="14" fontId="16" fillId="0" borderId="0" xfId="0" applyNumberFormat="1" applyFont="1" applyFill="1" applyBorder="1" applyAlignment="1">
      <alignment vertical="center" wrapText="1"/>
    </xf>
    <xf numFmtId="0" fontId="16" fillId="0" borderId="0" xfId="0" applyFont="1" applyFill="1" applyBorder="1" applyAlignment="1">
      <alignment horizontal="justify" vertical="top" wrapText="1"/>
    </xf>
    <xf numFmtId="0" fontId="11" fillId="0" borderId="0" xfId="0" applyFont="1" applyBorder="1"/>
    <xf numFmtId="164" fontId="11" fillId="0" borderId="0" xfId="0" applyNumberFormat="1" applyFont="1" applyBorder="1" applyAlignment="1">
      <alignment horizontal="right" vertical="center"/>
    </xf>
    <xf numFmtId="49" fontId="11" fillId="0" borderId="21" xfId="0" applyNumberFormat="1" applyFont="1" applyBorder="1" applyAlignment="1">
      <alignment horizontal="center"/>
    </xf>
    <xf numFmtId="0" fontId="16" fillId="0" borderId="21" xfId="0" applyFont="1" applyBorder="1" applyAlignment="1">
      <alignment wrapText="1"/>
    </xf>
    <xf numFmtId="0" fontId="53" fillId="0" borderId="0" xfId="0" applyFont="1" applyBorder="1" applyAlignment="1">
      <alignment horizontal="center"/>
    </xf>
    <xf numFmtId="4" fontId="53" fillId="0" borderId="0" xfId="0" applyNumberFormat="1" applyFont="1" applyBorder="1" applyAlignment="1">
      <alignment horizontal="center"/>
    </xf>
    <xf numFmtId="4" fontId="53" fillId="0" borderId="0" xfId="0" applyNumberFormat="1" applyFont="1" applyBorder="1" applyAlignment="1">
      <alignment horizontal="right"/>
    </xf>
    <xf numFmtId="0" fontId="53" fillId="0" borderId="0" xfId="0" applyFont="1" applyBorder="1" applyAlignment="1">
      <alignment horizontal="center" vertical="center"/>
    </xf>
    <xf numFmtId="4" fontId="53" fillId="0" borderId="0" xfId="0" applyNumberFormat="1" applyFont="1" applyBorder="1" applyAlignment="1">
      <alignment horizontal="center" vertical="center"/>
    </xf>
    <xf numFmtId="0" fontId="53" fillId="0" borderId="0" xfId="0" applyFont="1" applyBorder="1" applyAlignment="1">
      <alignment horizontal="right"/>
    </xf>
    <xf numFmtId="49" fontId="52" fillId="0" borderId="0" xfId="0" applyNumberFormat="1" applyFont="1" applyAlignment="1">
      <alignment horizontal="center" vertical="top"/>
    </xf>
    <xf numFmtId="1" fontId="11" fillId="0" borderId="0" xfId="0" applyNumberFormat="1" applyFont="1" applyBorder="1" applyAlignment="1">
      <alignment horizontal="center"/>
    </xf>
    <xf numFmtId="165" fontId="12" fillId="12" borderId="11" xfId="0" applyNumberFormat="1" applyFont="1" applyFill="1" applyBorder="1" applyAlignment="1">
      <alignment horizontal="right" vertical="center"/>
    </xf>
    <xf numFmtId="49" fontId="11" fillId="0" borderId="0" xfId="0" applyNumberFormat="1" applyFont="1" applyAlignment="1">
      <alignment horizontal="center" vertical="top"/>
    </xf>
    <xf numFmtId="49" fontId="11" fillId="0" borderId="10" xfId="0" applyNumberFormat="1" applyFont="1" applyBorder="1" applyAlignment="1">
      <alignment horizontal="center" vertical="top"/>
    </xf>
    <xf numFmtId="4" fontId="11" fillId="0" borderId="10" xfId="0" applyNumberFormat="1" applyFont="1" applyBorder="1" applyAlignment="1">
      <alignment horizontal="center"/>
    </xf>
    <xf numFmtId="49" fontId="12" fillId="12" borderId="11" xfId="0" applyNumberFormat="1" applyFont="1" applyFill="1" applyBorder="1" applyAlignment="1">
      <alignment horizontal="center" vertical="center"/>
    </xf>
    <xf numFmtId="0" fontId="12" fillId="12" borderId="11" xfId="0" applyFont="1" applyFill="1" applyBorder="1" applyAlignment="1">
      <alignment horizontal="center" vertical="center"/>
    </xf>
    <xf numFmtId="4" fontId="12" fillId="12" borderId="11" xfId="0" applyNumberFormat="1" applyFont="1" applyFill="1" applyBorder="1" applyAlignment="1">
      <alignment horizontal="center" vertical="center"/>
    </xf>
    <xf numFmtId="49" fontId="11" fillId="0" borderId="0" xfId="0"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Border="1" applyAlignment="1">
      <alignment horizontal="center"/>
    </xf>
    <xf numFmtId="4" fontId="11" fillId="0" borderId="0" xfId="0" applyNumberFormat="1" applyFont="1" applyBorder="1" applyAlignment="1">
      <alignment horizontal="right"/>
    </xf>
    <xf numFmtId="0" fontId="11" fillId="0" borderId="0" xfId="0" applyFont="1" applyBorder="1"/>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0" fontId="11" fillId="0" borderId="10" xfId="0" applyFont="1" applyBorder="1" applyAlignment="1">
      <alignment horizontal="center"/>
    </xf>
    <xf numFmtId="4" fontId="11" fillId="0" borderId="0" xfId="0" applyNumberFormat="1" applyFont="1" applyBorder="1"/>
    <xf numFmtId="0" fontId="11" fillId="0" borderId="0" xfId="0" applyFont="1" applyBorder="1" applyAlignment="1">
      <alignment horizontal="right"/>
    </xf>
    <xf numFmtId="0" fontId="16" fillId="0" borderId="0" xfId="0" applyFont="1" applyBorder="1" applyAlignment="1">
      <alignment vertical="center" wrapText="1"/>
    </xf>
    <xf numFmtId="0" fontId="16" fillId="0" borderId="0" xfId="0" applyFont="1" applyBorder="1" applyAlignment="1">
      <alignment horizontal="justify" vertical="top" wrapText="1"/>
    </xf>
    <xf numFmtId="0" fontId="24" fillId="0" borderId="0" xfId="0" applyFont="1" applyBorder="1" applyAlignment="1">
      <alignment vertical="center" wrapText="1"/>
    </xf>
    <xf numFmtId="165" fontId="11" fillId="0" borderId="10" xfId="0" applyNumberFormat="1" applyFont="1" applyBorder="1" applyAlignment="1">
      <alignment horizontal="right"/>
    </xf>
    <xf numFmtId="4" fontId="45" fillId="0" borderId="0" xfId="0" applyNumberFormat="1" applyFont="1" applyBorder="1" applyAlignment="1">
      <alignment horizontal="center"/>
    </xf>
    <xf numFmtId="4" fontId="11" fillId="0" borderId="21" xfId="0" applyNumberFormat="1" applyFont="1" applyBorder="1" applyAlignment="1">
      <alignment horizontal="center"/>
    </xf>
    <xf numFmtId="164" fontId="11" fillId="0" borderId="0" xfId="0" applyNumberFormat="1" applyFont="1" applyBorder="1" applyAlignment="1">
      <alignment horizontal="right"/>
    </xf>
    <xf numFmtId="49" fontId="12" fillId="12" borderId="11" xfId="0" applyNumberFormat="1" applyFont="1" applyFill="1" applyBorder="1" applyAlignment="1">
      <alignment horizontal="center" vertical="top"/>
    </xf>
    <xf numFmtId="4" fontId="12" fillId="12" borderId="11" xfId="0" applyNumberFormat="1" applyFont="1" applyFill="1" applyBorder="1" applyAlignment="1">
      <alignment horizontal="center"/>
    </xf>
    <xf numFmtId="4" fontId="11" fillId="0" borderId="10" xfId="0" applyNumberFormat="1" applyFont="1" applyFill="1" applyBorder="1" applyAlignment="1">
      <alignment horizontal="center"/>
    </xf>
    <xf numFmtId="14" fontId="16" fillId="0" borderId="0" xfId="0" applyNumberFormat="1" applyFont="1" applyBorder="1" applyAlignment="1">
      <alignment vertical="center" wrapText="1"/>
    </xf>
    <xf numFmtId="0" fontId="15" fillId="12" borderId="11" xfId="0" applyFont="1" applyFill="1" applyBorder="1" applyAlignment="1">
      <alignment horizontal="left" vertical="center" wrapText="1"/>
    </xf>
    <xf numFmtId="0" fontId="16" fillId="0" borderId="10" xfId="0" applyFont="1" applyBorder="1" applyAlignment="1">
      <alignment vertical="center" wrapText="1"/>
    </xf>
    <xf numFmtId="4" fontId="11" fillId="0" borderId="10" xfId="3" applyNumberFormat="1" applyFont="1" applyBorder="1" applyAlignment="1">
      <alignment horizontal="center"/>
    </xf>
    <xf numFmtId="4" fontId="11" fillId="0" borderId="0" xfId="3" applyNumberFormat="1" applyFont="1" applyBorder="1" applyAlignment="1">
      <alignment horizontal="center"/>
    </xf>
    <xf numFmtId="4" fontId="11" fillId="0" borderId="0" xfId="3" applyNumberFormat="1" applyFont="1" applyBorder="1" applyAlignment="1">
      <alignment horizontal="center" vertical="center"/>
    </xf>
    <xf numFmtId="0" fontId="11" fillId="0" borderId="0" xfId="0" applyFont="1" applyFill="1" applyBorder="1" applyAlignment="1">
      <alignment horizontal="center"/>
    </xf>
    <xf numFmtId="49" fontId="12" fillId="12" borderId="11" xfId="0" applyNumberFormat="1" applyFont="1" applyFill="1" applyBorder="1" applyAlignment="1">
      <alignment horizontal="left" vertical="center"/>
    </xf>
    <xf numFmtId="0" fontId="11" fillId="0" borderId="0" xfId="0" applyFont="1" applyBorder="1" applyAlignment="1">
      <alignment vertical="center" wrapText="1"/>
    </xf>
    <xf numFmtId="0" fontId="11" fillId="0" borderId="0" xfId="0" applyFont="1" applyBorder="1" applyAlignment="1">
      <alignment horizontal="center"/>
    </xf>
    <xf numFmtId="4" fontId="11" fillId="0" borderId="0" xfId="0" applyNumberFormat="1" applyFont="1" applyBorder="1" applyAlignment="1">
      <alignment horizontal="center"/>
    </xf>
    <xf numFmtId="0" fontId="11" fillId="0" borderId="0" xfId="0" applyFont="1" applyBorder="1"/>
    <xf numFmtId="49" fontId="11" fillId="0" borderId="0" xfId="0" applyNumberFormat="1" applyFont="1" applyBorder="1" applyAlignment="1">
      <alignment horizontal="center" vertical="center"/>
    </xf>
    <xf numFmtId="0" fontId="16" fillId="0" borderId="0" xfId="0" applyFont="1" applyBorder="1" applyAlignment="1">
      <alignment horizontal="justify" vertical="top" wrapText="1"/>
    </xf>
    <xf numFmtId="49" fontId="11" fillId="0" borderId="0" xfId="0" applyNumberFormat="1" applyFont="1" applyAlignment="1">
      <alignment horizontal="center" vertical="top"/>
    </xf>
    <xf numFmtId="4" fontId="11" fillId="0" borderId="10" xfId="0" applyNumberFormat="1" applyFont="1" applyBorder="1" applyAlignment="1">
      <alignment horizontal="center"/>
    </xf>
    <xf numFmtId="0" fontId="12" fillId="12" borderId="11" xfId="0" applyFont="1" applyFill="1" applyBorder="1" applyAlignment="1">
      <alignment horizontal="center" vertical="center"/>
    </xf>
    <xf numFmtId="4" fontId="12" fillId="12" borderId="11" xfId="0" applyNumberFormat="1" applyFont="1" applyFill="1" applyBorder="1" applyAlignment="1">
      <alignment horizontal="center" vertical="center"/>
    </xf>
    <xf numFmtId="49" fontId="11" fillId="0" borderId="0" xfId="0"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Border="1" applyAlignment="1">
      <alignment horizontal="center"/>
    </xf>
    <xf numFmtId="4" fontId="11" fillId="0" borderId="0" xfId="0" applyNumberFormat="1" applyFont="1" applyBorder="1" applyAlignment="1">
      <alignment horizontal="right"/>
    </xf>
    <xf numFmtId="0" fontId="11" fillId="0" borderId="0" xfId="0" applyFont="1" applyBorder="1"/>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0" fontId="11" fillId="0" borderId="10" xfId="0" applyFont="1" applyBorder="1" applyAlignment="1">
      <alignment horizontal="center"/>
    </xf>
    <xf numFmtId="0" fontId="11" fillId="0" borderId="0" xfId="0" applyFont="1" applyBorder="1" applyAlignment="1">
      <alignment horizontal="right"/>
    </xf>
    <xf numFmtId="49" fontId="12" fillId="12" borderId="11" xfId="0" applyNumberFormat="1" applyFont="1" applyFill="1" applyBorder="1" applyAlignment="1">
      <alignment horizontal="center" vertical="top"/>
    </xf>
    <xf numFmtId="4" fontId="11" fillId="0" borderId="10" xfId="0" applyNumberFormat="1" applyFont="1" applyFill="1" applyBorder="1" applyAlignment="1">
      <alignment horizontal="center"/>
    </xf>
    <xf numFmtId="4" fontId="11" fillId="0" borderId="0" xfId="0" applyNumberFormat="1" applyFont="1" applyFill="1" applyBorder="1" applyAlignment="1">
      <alignment horizontal="center"/>
    </xf>
    <xf numFmtId="0" fontId="11" fillId="0" borderId="0" xfId="0" applyFont="1" applyFill="1" applyBorder="1" applyAlignment="1">
      <alignment horizontal="center" vertical="center"/>
    </xf>
    <xf numFmtId="4" fontId="11" fillId="0" borderId="0" xfId="0" applyNumberFormat="1" applyFont="1" applyFill="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0" fontId="16" fillId="0" borderId="0" xfId="0" applyFont="1" applyBorder="1" applyAlignment="1">
      <alignment horizontal="justify" vertical="top" wrapText="1"/>
    </xf>
    <xf numFmtId="49" fontId="11" fillId="0" borderId="0" xfId="0" applyNumberFormat="1" applyFont="1" applyAlignment="1">
      <alignment horizontal="center" vertical="center"/>
    </xf>
    <xf numFmtId="49" fontId="11" fillId="0" borderId="0" xfId="0" applyNumberFormat="1" applyFont="1" applyFill="1" applyBorder="1" applyAlignment="1">
      <alignment horizontal="center" vertical="center"/>
    </xf>
    <xf numFmtId="165" fontId="11" fillId="0" borderId="10" xfId="0" applyNumberFormat="1" applyFont="1" applyBorder="1" applyAlignment="1">
      <alignment horizontal="right"/>
    </xf>
    <xf numFmtId="165" fontId="12" fillId="12" borderId="11" xfId="0" applyNumberFormat="1" applyFont="1" applyFill="1" applyBorder="1" applyAlignment="1">
      <alignment horizontal="right" vertical="center"/>
    </xf>
    <xf numFmtId="4" fontId="11" fillId="0" borderId="0" xfId="0" applyNumberFormat="1" applyFont="1" applyFill="1" applyBorder="1" applyAlignment="1">
      <alignment horizontal="right"/>
    </xf>
    <xf numFmtId="49" fontId="11" fillId="0" borderId="0" xfId="0" applyNumberFormat="1" applyFont="1" applyFill="1" applyAlignment="1">
      <alignment horizontal="center" vertical="top"/>
    </xf>
    <xf numFmtId="0" fontId="11" fillId="0" borderId="0" xfId="0" applyFont="1" applyFill="1" applyBorder="1" applyAlignment="1">
      <alignment horizontal="right"/>
    </xf>
    <xf numFmtId="4" fontId="24" fillId="0" borderId="0" xfId="0" applyNumberFormat="1" applyFont="1" applyFill="1" applyBorder="1" applyAlignment="1">
      <alignment horizontal="center" vertical="center"/>
    </xf>
    <xf numFmtId="0" fontId="24" fillId="0" borderId="0" xfId="0" applyFont="1" applyBorder="1" applyAlignment="1">
      <alignment horizontal="center"/>
    </xf>
    <xf numFmtId="4" fontId="24" fillId="0" borderId="0" xfId="0" applyNumberFormat="1" applyFont="1" applyFill="1" applyBorder="1" applyAlignment="1">
      <alignment horizontal="center"/>
    </xf>
    <xf numFmtId="4" fontId="45" fillId="0" borderId="0" xfId="0" applyNumberFormat="1" applyFont="1" applyFill="1" applyBorder="1" applyAlignment="1">
      <alignment horizontal="center"/>
    </xf>
    <xf numFmtId="166" fontId="11" fillId="0" borderId="0" xfId="0" applyNumberFormat="1" applyFont="1" applyFill="1" applyBorder="1" applyAlignment="1">
      <alignment horizontal="center"/>
    </xf>
    <xf numFmtId="49" fontId="11" fillId="0" borderId="12" xfId="0" applyNumberFormat="1" applyFont="1" applyBorder="1" applyAlignment="1">
      <alignment horizontal="center" vertical="top"/>
    </xf>
    <xf numFmtId="0" fontId="16" fillId="0" borderId="12" xfId="0" applyFont="1" applyBorder="1" applyAlignment="1">
      <alignment horizontal="left" vertical="center" wrapText="1"/>
    </xf>
    <xf numFmtId="0" fontId="11" fillId="0" borderId="0" xfId="0" applyFont="1" applyFill="1" applyBorder="1"/>
    <xf numFmtId="4" fontId="11" fillId="0" borderId="0" xfId="0" applyNumberFormat="1" applyFont="1" applyBorder="1"/>
    <xf numFmtId="4" fontId="11" fillId="0" borderId="12" xfId="0" applyNumberFormat="1" applyFont="1" applyFill="1" applyBorder="1"/>
    <xf numFmtId="4"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4" fontId="11" fillId="0" borderId="12" xfId="0" applyNumberFormat="1" applyFont="1" applyBorder="1" applyAlignment="1">
      <alignment horizontal="center"/>
    </xf>
    <xf numFmtId="0" fontId="24" fillId="0" borderId="10" xfId="0" applyFont="1" applyFill="1" applyBorder="1" applyAlignment="1">
      <alignment horizontal="justify" vertical="top" wrapText="1"/>
    </xf>
    <xf numFmtId="0" fontId="16" fillId="0" borderId="0" xfId="0" applyFont="1" applyBorder="1" applyAlignment="1">
      <alignment vertical="center" wrapText="1"/>
    </xf>
    <xf numFmtId="49" fontId="11" fillId="0" borderId="24" xfId="0" applyNumberFormat="1" applyFont="1" applyBorder="1" applyAlignment="1">
      <alignment horizontal="center" vertical="center"/>
    </xf>
    <xf numFmtId="0" fontId="16" fillId="0" borderId="0" xfId="0" applyFont="1" applyBorder="1" applyAlignment="1">
      <alignment horizontal="justify" vertical="top" wrapText="1"/>
    </xf>
    <xf numFmtId="0" fontId="16" fillId="0" borderId="10" xfId="0" applyFont="1" applyBorder="1" applyAlignment="1">
      <alignment horizontal="justify" vertical="top" wrapText="1"/>
    </xf>
    <xf numFmtId="0" fontId="24" fillId="0" borderId="0" xfId="0" applyFont="1" applyBorder="1"/>
    <xf numFmtId="49" fontId="24" fillId="0" borderId="0" xfId="0" applyNumberFormat="1" applyFont="1" applyBorder="1" applyAlignment="1">
      <alignment horizontal="center" vertical="center"/>
    </xf>
    <xf numFmtId="0" fontId="16" fillId="0" borderId="0" xfId="0" applyFont="1" applyBorder="1" applyAlignment="1">
      <alignment vertical="center" wrapText="1"/>
    </xf>
    <xf numFmtId="0" fontId="16" fillId="0" borderId="10" xfId="0" applyFont="1" applyBorder="1" applyAlignment="1">
      <alignment horizontal="justify" wrapText="1"/>
    </xf>
    <xf numFmtId="0" fontId="16" fillId="0" borderId="0" xfId="0" applyNumberFormat="1" applyFont="1" applyBorder="1" applyAlignment="1">
      <alignment horizontal="justify" vertical="top" wrapText="1"/>
    </xf>
    <xf numFmtId="49" fontId="24" fillId="0" borderId="0" xfId="0" applyNumberFormat="1" applyFont="1" applyFill="1" applyBorder="1" applyAlignment="1">
      <alignment horizontal="center" vertical="center"/>
    </xf>
    <xf numFmtId="0" fontId="11" fillId="0" borderId="0" xfId="0" applyFont="1" applyBorder="1" applyAlignment="1">
      <alignment horizontal="center" vertical="center"/>
    </xf>
    <xf numFmtId="49" fontId="11" fillId="0" borderId="0" xfId="0" applyNumberFormat="1" applyFont="1" applyBorder="1" applyAlignment="1">
      <alignment horizontal="center" vertical="top"/>
    </xf>
    <xf numFmtId="4" fontId="11" fillId="0" borderId="0" xfId="0" applyNumberFormat="1" applyFont="1" applyBorder="1" applyAlignment="1">
      <alignment horizontal="center"/>
    </xf>
    <xf numFmtId="0" fontId="11" fillId="0" borderId="0" xfId="0" applyFont="1" applyBorder="1"/>
    <xf numFmtId="0" fontId="11" fillId="0" borderId="0" xfId="0" applyFont="1" applyBorder="1" applyAlignment="1">
      <alignment horizontal="center" vertical="center"/>
    </xf>
    <xf numFmtId="0" fontId="16" fillId="0" borderId="21" xfId="0" applyFont="1" applyBorder="1" applyAlignment="1">
      <alignment horizontal="justify" vertical="top" wrapText="1"/>
    </xf>
    <xf numFmtId="49" fontId="11" fillId="0" borderId="0" xfId="0" applyNumberFormat="1" applyFont="1" applyBorder="1" applyAlignment="1">
      <alignment horizontal="center" vertical="center"/>
    </xf>
    <xf numFmtId="0" fontId="11" fillId="0" borderId="0" xfId="0" applyFont="1" applyBorder="1" applyAlignment="1">
      <alignment horizontal="center"/>
    </xf>
    <xf numFmtId="167" fontId="54" fillId="0" borderId="0" xfId="0" applyNumberFormat="1" applyFont="1" applyFill="1" applyBorder="1" applyAlignment="1">
      <alignment horizontal="center"/>
    </xf>
    <xf numFmtId="4" fontId="12" fillId="0" borderId="0" xfId="0" applyNumberFormat="1" applyFont="1" applyFill="1" applyBorder="1" applyAlignment="1">
      <alignment vertical="center"/>
    </xf>
    <xf numFmtId="167" fontId="54" fillId="0" borderId="0" xfId="0" applyNumberFormat="1" applyFont="1" applyFill="1" applyBorder="1" applyAlignment="1">
      <alignment horizontal="center" vertical="center"/>
    </xf>
    <xf numFmtId="167" fontId="54" fillId="0" borderId="0" xfId="0" applyNumberFormat="1" applyFont="1" applyBorder="1" applyAlignment="1">
      <alignment horizontal="center"/>
    </xf>
    <xf numFmtId="4" fontId="55" fillId="0" borderId="0" xfId="0" applyNumberFormat="1" applyFont="1" applyFill="1" applyBorder="1" applyAlignment="1">
      <alignment horizontal="center"/>
    </xf>
    <xf numFmtId="167" fontId="55" fillId="0" borderId="0" xfId="0" applyNumberFormat="1" applyFont="1" applyFill="1" applyBorder="1" applyAlignment="1">
      <alignment horizontal="center" vertical="center"/>
    </xf>
    <xf numFmtId="164" fontId="11" fillId="0" borderId="0" xfId="0" applyNumberFormat="1" applyFont="1" applyBorder="1" applyAlignment="1">
      <alignment horizontal="right"/>
    </xf>
    <xf numFmtId="167" fontId="55" fillId="0" borderId="0" xfId="0" applyNumberFormat="1" applyFont="1" applyFill="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right"/>
    </xf>
    <xf numFmtId="4" fontId="11" fillId="0" borderId="0" xfId="0" applyNumberFormat="1" applyFont="1" applyBorder="1" applyAlignment="1">
      <alignment horizontal="right"/>
    </xf>
    <xf numFmtId="167" fontId="55" fillId="0" borderId="0" xfId="0" applyNumberFormat="1"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vertical="center" wrapText="1"/>
    </xf>
    <xf numFmtId="49" fontId="11" fillId="0" borderId="0" xfId="0" applyNumberFormat="1" applyFont="1" applyBorder="1" applyAlignment="1">
      <alignment horizontal="center" vertical="top"/>
    </xf>
    <xf numFmtId="0" fontId="12" fillId="0" borderId="0" xfId="0" applyFont="1" applyFill="1" applyBorder="1" applyAlignment="1">
      <alignment horizontal="center" vertical="center"/>
    </xf>
    <xf numFmtId="0" fontId="11" fillId="0" borderId="0" xfId="0" applyFont="1" applyFill="1" applyBorder="1" applyAlignment="1">
      <alignment horizontal="center"/>
    </xf>
    <xf numFmtId="0" fontId="11" fillId="0" borderId="0" xfId="0" applyFont="1" applyFill="1" applyBorder="1"/>
    <xf numFmtId="4" fontId="11" fillId="0" borderId="0" xfId="0" applyNumberFormat="1" applyFont="1" applyFill="1" applyBorder="1" applyAlignment="1">
      <alignment horizontal="center"/>
    </xf>
    <xf numFmtId="4" fontId="12" fillId="0" borderId="11" xfId="0" applyNumberFormat="1" applyFont="1" applyFill="1" applyBorder="1" applyAlignment="1">
      <alignment horizontal="center"/>
    </xf>
    <xf numFmtId="49" fontId="12" fillId="0" borderId="11" xfId="0" applyNumberFormat="1" applyFont="1" applyFill="1" applyBorder="1" applyAlignment="1">
      <alignment horizontal="center" vertical="top"/>
    </xf>
    <xf numFmtId="4" fontId="11" fillId="0" borderId="10" xfId="0" applyNumberFormat="1" applyFont="1" applyBorder="1" applyAlignment="1">
      <alignment horizontal="center"/>
    </xf>
    <xf numFmtId="4" fontId="11" fillId="0" borderId="0" xfId="0" applyNumberFormat="1" applyFont="1" applyBorder="1" applyAlignment="1">
      <alignment horizontal="center"/>
    </xf>
    <xf numFmtId="4" fontId="11" fillId="0" borderId="0" xfId="0" applyNumberFormat="1" applyFont="1" applyBorder="1" applyAlignment="1">
      <alignment horizontal="right"/>
    </xf>
    <xf numFmtId="0" fontId="11" fillId="0" borderId="0" xfId="0" applyFont="1" applyBorder="1"/>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0" fontId="11" fillId="0" borderId="10" xfId="0" applyFont="1" applyBorder="1" applyAlignment="1">
      <alignment horizontal="center"/>
    </xf>
    <xf numFmtId="0" fontId="11" fillId="0" borderId="0" xfId="0" applyFont="1" applyBorder="1" applyAlignment="1">
      <alignment horizontal="right"/>
    </xf>
    <xf numFmtId="4" fontId="11" fillId="0" borderId="10" xfId="0" applyNumberFormat="1"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164" fontId="11" fillId="0" borderId="0" xfId="0" applyNumberFormat="1" applyFont="1" applyBorder="1" applyAlignment="1">
      <alignment horizontal="right"/>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vertical="center"/>
    </xf>
    <xf numFmtId="49" fontId="11" fillId="0" borderId="0" xfId="0" applyNumberFormat="1" applyFont="1" applyFill="1" applyBorder="1" applyAlignment="1">
      <alignment horizontal="center" vertical="top"/>
    </xf>
    <xf numFmtId="0" fontId="11" fillId="0" borderId="0" xfId="0" applyFont="1" applyFill="1" applyBorder="1" applyAlignment="1">
      <alignment horizontal="center" vertical="center"/>
    </xf>
    <xf numFmtId="0" fontId="16" fillId="0" borderId="0" xfId="0" applyFont="1" applyBorder="1" applyAlignment="1">
      <alignment vertical="center" wrapText="1"/>
    </xf>
    <xf numFmtId="14" fontId="16" fillId="0" borderId="0" xfId="0" applyNumberFormat="1" applyFont="1" applyBorder="1" applyAlignment="1">
      <alignment vertical="center" wrapText="1"/>
    </xf>
    <xf numFmtId="14" fontId="16" fillId="0" borderId="0" xfId="0" applyNumberFormat="1" applyFont="1" applyFill="1" applyBorder="1" applyAlignment="1">
      <alignment vertical="center" wrapText="1"/>
    </xf>
    <xf numFmtId="0" fontId="16" fillId="0" borderId="0" xfId="0" applyFont="1" applyBorder="1" applyAlignment="1">
      <alignment horizontal="justify" vertical="top" wrapText="1"/>
    </xf>
    <xf numFmtId="0" fontId="24" fillId="0" borderId="0" xfId="0" applyFont="1" applyBorder="1" applyAlignment="1">
      <alignment horizontal="justify" vertical="top" wrapText="1"/>
    </xf>
    <xf numFmtId="0" fontId="24" fillId="0" borderId="0" xfId="0" applyFont="1" applyFill="1" applyBorder="1" applyAlignment="1">
      <alignment horizontal="justify" vertical="top" wrapText="1"/>
    </xf>
    <xf numFmtId="0" fontId="16" fillId="0" borderId="10" xfId="0" applyFont="1" applyBorder="1" applyAlignment="1">
      <alignment horizontal="justify" vertical="top" wrapText="1"/>
    </xf>
    <xf numFmtId="49" fontId="11" fillId="0" borderId="0" xfId="0" applyNumberFormat="1" applyFont="1" applyAlignment="1">
      <alignment horizontal="center" vertical="center"/>
    </xf>
    <xf numFmtId="49" fontId="11" fillId="0" borderId="10"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16" fillId="0" borderId="21" xfId="0" applyFont="1" applyBorder="1" applyAlignment="1">
      <alignment horizontal="justify" vertical="top" wrapText="1"/>
    </xf>
    <xf numFmtId="165" fontId="11" fillId="0" borderId="10" xfId="0" applyNumberFormat="1" applyFont="1" applyBorder="1" applyAlignment="1">
      <alignment horizontal="right"/>
    </xf>
    <xf numFmtId="0" fontId="16" fillId="0" borderId="0" xfId="2" applyFont="1" applyBorder="1" applyAlignment="1">
      <alignment horizontal="justify" vertical="top" wrapText="1"/>
    </xf>
    <xf numFmtId="0" fontId="16" fillId="0" borderId="10" xfId="3" applyFont="1" applyBorder="1" applyAlignment="1">
      <alignment vertical="center" wrapText="1"/>
    </xf>
    <xf numFmtId="0" fontId="16" fillId="0" borderId="0" xfId="3" applyNumberFormat="1" applyFont="1" applyBorder="1" applyAlignment="1">
      <alignment horizontal="justify" vertical="top" wrapText="1"/>
    </xf>
    <xf numFmtId="165" fontId="12" fillId="0" borderId="11" xfId="0" applyNumberFormat="1" applyFont="1" applyFill="1" applyBorder="1" applyAlignment="1">
      <alignment horizontal="right" vertical="center"/>
    </xf>
    <xf numFmtId="0" fontId="19" fillId="0" borderId="0" xfId="0" applyFont="1" applyAlignment="1">
      <alignment horizontal="center" vertical="center"/>
    </xf>
    <xf numFmtId="164" fontId="61" fillId="13" borderId="0" xfId="0" applyNumberFormat="1" applyFont="1" applyFill="1" applyBorder="1" applyAlignment="1">
      <alignment horizontal="center"/>
    </xf>
    <xf numFmtId="4" fontId="59" fillId="0" borderId="0" xfId="0" applyNumberFormat="1" applyFont="1" applyFill="1" applyBorder="1" applyAlignment="1">
      <alignment horizontal="center" vertical="center"/>
    </xf>
    <xf numFmtId="0" fontId="53" fillId="0" borderId="0" xfId="0" applyFont="1" applyFill="1" applyBorder="1" applyAlignment="1">
      <alignment horizontal="center" vertical="center"/>
    </xf>
    <xf numFmtId="165" fontId="12" fillId="12" borderId="11" xfId="0" applyNumberFormat="1" applyFont="1" applyFill="1" applyBorder="1" applyAlignment="1">
      <alignment horizontal="center"/>
    </xf>
    <xf numFmtId="0" fontId="11" fillId="0" borderId="0" xfId="0" applyFont="1" applyBorder="1" applyAlignment="1">
      <alignment horizontal="center"/>
    </xf>
    <xf numFmtId="49" fontId="11" fillId="0" borderId="10" xfId="0" applyNumberFormat="1" applyFont="1" applyBorder="1" applyAlignment="1">
      <alignment horizontal="center" vertical="center"/>
    </xf>
    <xf numFmtId="4" fontId="11" fillId="0" borderId="10" xfId="0" applyNumberFormat="1" applyFont="1" applyBorder="1" applyAlignment="1">
      <alignment horizontal="center"/>
    </xf>
    <xf numFmtId="49" fontId="11" fillId="0" borderId="0" xfId="0" applyNumberFormat="1" applyFont="1" applyBorder="1" applyAlignment="1">
      <alignment horizontal="center" vertical="top"/>
    </xf>
    <xf numFmtId="4" fontId="11" fillId="0" borderId="0" xfId="0" applyNumberFormat="1" applyFont="1" applyBorder="1" applyAlignment="1">
      <alignment horizontal="center"/>
    </xf>
    <xf numFmtId="0" fontId="11" fillId="0" borderId="10" xfId="0" applyFont="1" applyBorder="1" applyAlignment="1">
      <alignment horizontal="center"/>
    </xf>
    <xf numFmtId="165" fontId="11" fillId="0" borderId="0" xfId="0" applyNumberFormat="1" applyFont="1" applyBorder="1" applyAlignment="1">
      <alignment horizontal="right"/>
    </xf>
    <xf numFmtId="0" fontId="16" fillId="0" borderId="0" xfId="0" applyFont="1" applyFill="1" applyBorder="1" applyAlignment="1">
      <alignment horizontal="justify" vertical="top" wrapText="1"/>
    </xf>
    <xf numFmtId="49" fontId="11" fillId="0" borderId="0" xfId="0" applyNumberFormat="1" applyFont="1" applyBorder="1" applyAlignment="1">
      <alignment horizontal="center" vertical="center"/>
    </xf>
    <xf numFmtId="0" fontId="16" fillId="0" borderId="0" xfId="0" applyFont="1" applyBorder="1" applyAlignment="1">
      <alignment vertical="center" wrapText="1"/>
    </xf>
    <xf numFmtId="0" fontId="16" fillId="0" borderId="0" xfId="0" applyFont="1" applyBorder="1" applyAlignment="1">
      <alignment horizontal="justify" vertical="top" wrapText="1"/>
    </xf>
    <xf numFmtId="165" fontId="11" fillId="0" borderId="10" xfId="0" applyNumberFormat="1" applyFont="1" applyBorder="1" applyAlignment="1">
      <alignment horizontal="right"/>
    </xf>
    <xf numFmtId="4" fontId="11" fillId="0" borderId="0" xfId="0" applyNumberFormat="1" applyFont="1" applyFill="1" applyBorder="1" applyAlignment="1">
      <alignment horizontal="center"/>
    </xf>
    <xf numFmtId="165" fontId="11" fillId="0" borderId="21" xfId="0" applyNumberFormat="1" applyFont="1" applyBorder="1" applyAlignment="1">
      <alignment horizontal="right"/>
    </xf>
    <xf numFmtId="165" fontId="11" fillId="0" borderId="24" xfId="0" applyNumberFormat="1" applyFont="1" applyBorder="1" applyAlignment="1">
      <alignment horizontal="right"/>
    </xf>
    <xf numFmtId="14" fontId="16" fillId="0" borderId="0" xfId="0" applyNumberFormat="1" applyFont="1" applyBorder="1" applyAlignment="1">
      <alignment vertical="center" wrapText="1"/>
    </xf>
    <xf numFmtId="4" fontId="11" fillId="0" borderId="0" xfId="0" applyNumberFormat="1" applyFont="1" applyBorder="1" applyAlignment="1">
      <alignment horizontal="center" vertical="center"/>
    </xf>
    <xf numFmtId="4" fontId="11" fillId="0" borderId="0" xfId="0" applyNumberFormat="1" applyFont="1" applyBorder="1" applyAlignment="1">
      <alignment horizontal="right"/>
    </xf>
    <xf numFmtId="0" fontId="11" fillId="0" borderId="0" xfId="0" applyFont="1" applyBorder="1" applyAlignment="1">
      <alignment horizontal="right"/>
    </xf>
    <xf numFmtId="0" fontId="11" fillId="0" borderId="24" xfId="0" applyFont="1" applyBorder="1" applyAlignment="1">
      <alignment horizontal="center"/>
    </xf>
    <xf numFmtId="4" fontId="11" fillId="0" borderId="24" xfId="0" applyNumberFormat="1" applyFont="1" applyBorder="1" applyAlignment="1">
      <alignment horizontal="center"/>
    </xf>
    <xf numFmtId="0" fontId="11" fillId="0" borderId="21" xfId="0" applyFont="1" applyBorder="1" applyAlignment="1">
      <alignment horizontal="center"/>
    </xf>
    <xf numFmtId="4" fontId="11" fillId="0" borderId="21" xfId="0" applyNumberFormat="1" applyFont="1" applyBorder="1" applyAlignment="1">
      <alignment horizontal="center"/>
    </xf>
    <xf numFmtId="49" fontId="52" fillId="0" borderId="0" xfId="0" applyNumberFormat="1" applyFont="1" applyFill="1" applyBorder="1" applyAlignment="1">
      <alignment horizontal="center" vertical="center"/>
    </xf>
    <xf numFmtId="0" fontId="11" fillId="0" borderId="0" xfId="0" applyFont="1" applyBorder="1" applyAlignment="1">
      <alignment horizontal="center"/>
    </xf>
    <xf numFmtId="0" fontId="11" fillId="0" borderId="0" xfId="0" applyFont="1" applyBorder="1" applyAlignment="1">
      <alignment horizontal="center"/>
    </xf>
    <xf numFmtId="0" fontId="17" fillId="0" borderId="0" xfId="0" applyFont="1" applyFill="1" applyAlignment="1">
      <alignment horizontal="center"/>
    </xf>
    <xf numFmtId="0" fontId="15" fillId="0" borderId="0" xfId="0" applyFont="1" applyAlignment="1">
      <alignment horizontal="center"/>
    </xf>
    <xf numFmtId="0" fontId="11" fillId="0" borderId="0" xfId="0" applyFont="1" applyAlignment="1">
      <alignment horizontal="center"/>
    </xf>
    <xf numFmtId="0" fontId="12" fillId="0" borderId="0" xfId="0" applyFont="1" applyFill="1" applyBorder="1" applyAlignment="1">
      <alignment horizontal="center"/>
    </xf>
    <xf numFmtId="0" fontId="12" fillId="0" borderId="0" xfId="0" applyFont="1" applyBorder="1" applyAlignment="1">
      <alignment horizontal="center"/>
    </xf>
    <xf numFmtId="0" fontId="62" fillId="0" borderId="0" xfId="102" applyFont="1" applyAlignment="1">
      <alignment vertical="center"/>
    </xf>
    <xf numFmtId="0" fontId="11" fillId="0" borderId="0" xfId="103" applyFont="1" applyBorder="1" applyAlignment="1">
      <alignment horizontal="center"/>
    </xf>
    <xf numFmtId="9" fontId="11" fillId="0" borderId="0" xfId="0" applyNumberFormat="1" applyFont="1" applyBorder="1" applyAlignment="1">
      <alignment horizontal="center"/>
    </xf>
    <xf numFmtId="0" fontId="16" fillId="0" borderId="24" xfId="0" applyFont="1" applyBorder="1" applyAlignment="1">
      <alignment horizontal="justify" vertical="top" wrapText="1"/>
    </xf>
    <xf numFmtId="49" fontId="11" fillId="0" borderId="0" xfId="0" applyNumberFormat="1" applyFont="1" applyAlignment="1">
      <alignment horizontal="center" vertical="top"/>
    </xf>
    <xf numFmtId="4" fontId="11" fillId="0" borderId="10" xfId="0" applyNumberFormat="1" applyFont="1" applyBorder="1" applyAlignment="1">
      <alignment horizontal="center"/>
    </xf>
    <xf numFmtId="49" fontId="12" fillId="12" borderId="11" xfId="0" applyNumberFormat="1" applyFont="1" applyFill="1" applyBorder="1" applyAlignment="1">
      <alignment horizontal="center" vertical="center"/>
    </xf>
    <xf numFmtId="0" fontId="12" fillId="12" borderId="11" xfId="0" applyFont="1" applyFill="1" applyBorder="1" applyAlignment="1">
      <alignment horizontal="center" vertical="center"/>
    </xf>
    <xf numFmtId="4" fontId="12" fillId="12" borderId="11" xfId="0" applyNumberFormat="1" applyFont="1" applyFill="1" applyBorder="1" applyAlignment="1">
      <alignment horizontal="center" vertical="center"/>
    </xf>
    <xf numFmtId="4" fontId="12" fillId="12" borderId="11" xfId="0" applyNumberFormat="1" applyFont="1" applyFill="1" applyBorder="1" applyAlignment="1">
      <alignment vertical="center"/>
    </xf>
    <xf numFmtId="49" fontId="11" fillId="0" borderId="0" xfId="0"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Border="1" applyAlignment="1">
      <alignment horizontal="center"/>
    </xf>
    <xf numFmtId="4" fontId="11" fillId="0" borderId="0" xfId="0" applyNumberFormat="1" applyFont="1" applyBorder="1" applyAlignment="1">
      <alignment horizontal="right"/>
    </xf>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0" fontId="11" fillId="0" borderId="10" xfId="0" applyFont="1" applyBorder="1" applyAlignment="1">
      <alignment horizontal="center"/>
    </xf>
    <xf numFmtId="0" fontId="11" fillId="0" borderId="0" xfId="0" applyFont="1" applyBorder="1" applyAlignment="1">
      <alignment horizontal="right"/>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4" fontId="12" fillId="0" borderId="0" xfId="0" applyNumberFormat="1" applyFont="1" applyFill="1" applyBorder="1" applyAlignment="1">
      <alignment vertical="center"/>
    </xf>
    <xf numFmtId="0" fontId="16" fillId="0" borderId="0" xfId="0" applyFont="1" applyBorder="1" applyAlignment="1">
      <alignment vertical="center" wrapText="1"/>
    </xf>
    <xf numFmtId="0" fontId="15" fillId="12" borderId="11" xfId="0" applyFont="1" applyFill="1" applyBorder="1" applyAlignment="1">
      <alignment vertical="center" wrapText="1"/>
    </xf>
    <xf numFmtId="0" fontId="15" fillId="0" borderId="0" xfId="0" applyFont="1" applyFill="1" applyBorder="1" applyAlignment="1">
      <alignment vertical="center" wrapText="1"/>
    </xf>
    <xf numFmtId="0" fontId="16" fillId="0" borderId="0" xfId="0" applyFont="1" applyBorder="1" applyAlignment="1">
      <alignment horizontal="justify" vertical="top" wrapText="1"/>
    </xf>
    <xf numFmtId="0" fontId="16" fillId="0" borderId="10" xfId="0" applyFont="1" applyBorder="1" applyAlignment="1">
      <alignment horizontal="justify" vertical="top" wrapText="1"/>
    </xf>
    <xf numFmtId="49" fontId="11" fillId="0" borderId="10" xfId="0" applyNumberFormat="1" applyFont="1" applyBorder="1" applyAlignment="1">
      <alignment horizontal="center" vertical="center"/>
    </xf>
    <xf numFmtId="165" fontId="11" fillId="0" borderId="10" xfId="0" applyNumberFormat="1" applyFont="1" applyBorder="1" applyAlignment="1">
      <alignment horizontal="right"/>
    </xf>
    <xf numFmtId="49" fontId="45" fillId="0" borderId="0" xfId="0" applyNumberFormat="1" applyFont="1" applyBorder="1" applyAlignment="1">
      <alignment horizontal="center" vertical="top"/>
    </xf>
    <xf numFmtId="49" fontId="45" fillId="0" borderId="0" xfId="0" applyNumberFormat="1" applyFont="1" applyAlignment="1">
      <alignment horizontal="center" vertical="top"/>
    </xf>
    <xf numFmtId="0" fontId="45" fillId="0" borderId="0" xfId="0" applyFont="1" applyBorder="1" applyAlignment="1">
      <alignment vertical="center" wrapText="1"/>
    </xf>
    <xf numFmtId="0" fontId="11" fillId="0" borderId="21" xfId="0" applyFont="1" applyBorder="1" applyAlignment="1">
      <alignment horizontal="center"/>
    </xf>
    <xf numFmtId="4" fontId="11" fillId="0" borderId="21" xfId="0" applyNumberFormat="1" applyFont="1" applyBorder="1" applyAlignment="1">
      <alignment horizontal="center"/>
    </xf>
    <xf numFmtId="165" fontId="11" fillId="0" borderId="21" xfId="0" applyNumberFormat="1" applyFont="1" applyBorder="1" applyAlignment="1">
      <alignment horizontal="right"/>
    </xf>
    <xf numFmtId="4" fontId="11" fillId="0" borderId="0" xfId="0" applyNumberFormat="1" applyFont="1" applyFill="1" applyBorder="1" applyAlignment="1">
      <alignment horizontal="center"/>
    </xf>
    <xf numFmtId="4" fontId="11" fillId="0" borderId="21" xfId="0" applyNumberFormat="1" applyFont="1" applyFill="1" applyBorder="1" applyAlignment="1">
      <alignment horizontal="center"/>
    </xf>
    <xf numFmtId="0" fontId="15" fillId="12" borderId="11" xfId="0" applyFont="1" applyFill="1" applyBorder="1" applyAlignment="1">
      <alignment horizontal="left" vertical="center" wrapText="1"/>
    </xf>
    <xf numFmtId="49" fontId="11" fillId="0" borderId="0" xfId="0" applyNumberFormat="1" applyFont="1" applyFill="1" applyBorder="1" applyAlignment="1">
      <alignment horizontal="center" vertical="top"/>
    </xf>
    <xf numFmtId="0" fontId="11" fillId="0" borderId="0" xfId="0" applyFont="1" applyBorder="1" applyAlignment="1">
      <alignment vertical="center" wrapText="1"/>
    </xf>
    <xf numFmtId="0" fontId="15" fillId="0" borderId="11" xfId="0" applyFont="1" applyFill="1" applyBorder="1" applyAlignment="1">
      <alignment horizontal="left" vertical="center" wrapText="1"/>
    </xf>
    <xf numFmtId="49" fontId="45" fillId="0" borderId="0" xfId="0" applyNumberFormat="1" applyFont="1" applyBorder="1" applyAlignment="1">
      <alignment vertical="center" wrapText="1"/>
    </xf>
    <xf numFmtId="49" fontId="11" fillId="0" borderId="21" xfId="0" applyNumberFormat="1" applyFont="1" applyFill="1" applyBorder="1" applyAlignment="1">
      <alignment horizontal="center" vertical="top"/>
    </xf>
    <xf numFmtId="0" fontId="11" fillId="0" borderId="21" xfId="0" applyFont="1" applyBorder="1" applyAlignment="1">
      <alignment vertical="center" wrapText="1"/>
    </xf>
    <xf numFmtId="49" fontId="11" fillId="0" borderId="24" xfId="0" applyNumberFormat="1" applyFont="1" applyFill="1" applyBorder="1" applyAlignment="1">
      <alignment horizontal="center" vertical="top"/>
    </xf>
    <xf numFmtId="14" fontId="12" fillId="0" borderId="0" xfId="0" applyNumberFormat="1" applyFont="1" applyBorder="1" applyAlignment="1">
      <alignment vertical="center" wrapText="1"/>
    </xf>
    <xf numFmtId="167" fontId="11" fillId="0" borderId="0" xfId="0" applyNumberFormat="1" applyFont="1" applyFill="1" applyBorder="1" applyAlignment="1">
      <alignment horizontal="center"/>
    </xf>
    <xf numFmtId="49" fontId="63" fillId="0" borderId="0" xfId="468"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Fill="1" applyBorder="1" applyAlignment="1">
      <alignment horizontal="center"/>
    </xf>
    <xf numFmtId="49" fontId="11" fillId="0" borderId="0" xfId="0" applyNumberFormat="1" applyFont="1" applyFill="1" applyAlignment="1">
      <alignment horizontal="center" vertical="center"/>
    </xf>
    <xf numFmtId="4" fontId="11" fillId="0" borderId="0" xfId="0" applyNumberFormat="1" applyFont="1" applyBorder="1" applyAlignment="1">
      <alignment horizontal="center"/>
    </xf>
    <xf numFmtId="0" fontId="11" fillId="0" borderId="0" xfId="0" applyFont="1" applyFill="1" applyBorder="1" applyAlignment="1">
      <alignment horizontal="center"/>
    </xf>
    <xf numFmtId="49" fontId="11" fillId="0" borderId="0" xfId="0" applyNumberFormat="1" applyFont="1" applyBorder="1" applyAlignment="1">
      <alignment horizontal="center" vertical="top"/>
    </xf>
    <xf numFmtId="4" fontId="11" fillId="0" borderId="24" xfId="0" applyNumberFormat="1" applyFont="1" applyFill="1" applyBorder="1" applyAlignment="1">
      <alignment horizontal="center"/>
    </xf>
    <xf numFmtId="0" fontId="24" fillId="0" borderId="0" xfId="0" applyFont="1" applyBorder="1" applyAlignment="1">
      <alignment horizontal="justify" vertical="top" wrapText="1"/>
    </xf>
    <xf numFmtId="4" fontId="11" fillId="0" borderId="21" xfId="0" applyNumberFormat="1" applyFont="1" applyFill="1" applyBorder="1" applyAlignment="1">
      <alignment horizontal="center"/>
    </xf>
    <xf numFmtId="164" fontId="11" fillId="0" borderId="0" xfId="0" applyNumberFormat="1" applyFont="1" applyBorder="1" applyAlignment="1">
      <alignment horizontal="right"/>
    </xf>
    <xf numFmtId="165" fontId="11" fillId="0" borderId="24" xfId="0" applyNumberFormat="1" applyFont="1" applyBorder="1" applyAlignment="1">
      <alignment horizontal="right"/>
    </xf>
    <xf numFmtId="0" fontId="11" fillId="0" borderId="24" xfId="0" applyFont="1" applyBorder="1" applyAlignment="1">
      <alignment horizontal="center"/>
    </xf>
    <xf numFmtId="4" fontId="11" fillId="0" borderId="0" xfId="0" applyNumberFormat="1" applyFont="1" applyFill="1" applyBorder="1" applyAlignment="1">
      <alignment horizontal="center" vertical="center"/>
    </xf>
    <xf numFmtId="4" fontId="11" fillId="0" borderId="24" xfId="0" applyNumberFormat="1" applyFont="1" applyBorder="1" applyAlignment="1">
      <alignment horizontal="center"/>
    </xf>
    <xf numFmtId="0" fontId="16" fillId="0" borderId="0" xfId="0" applyFont="1" applyBorder="1" applyAlignment="1">
      <alignment vertical="center" wrapText="1"/>
    </xf>
    <xf numFmtId="165" fontId="11" fillId="0" borderId="21" xfId="0" applyNumberFormat="1" applyFont="1" applyBorder="1" applyAlignment="1">
      <alignment horizontal="right"/>
    </xf>
    <xf numFmtId="4" fontId="11" fillId="0" borderId="21" xfId="0" applyNumberFormat="1" applyFont="1" applyBorder="1" applyAlignment="1">
      <alignment horizontal="center"/>
    </xf>
    <xf numFmtId="0" fontId="11" fillId="0" borderId="21" xfId="0" applyFont="1" applyBorder="1" applyAlignment="1">
      <alignment horizontal="center"/>
    </xf>
    <xf numFmtId="0" fontId="11" fillId="0" borderId="0" xfId="0" applyFont="1" applyBorder="1" applyAlignment="1">
      <alignment vertical="center" wrapText="1"/>
    </xf>
    <xf numFmtId="0" fontId="11" fillId="0" borderId="0" xfId="0" applyFont="1" applyFill="1" applyBorder="1"/>
    <xf numFmtId="4" fontId="11" fillId="0" borderId="10" xfId="0" applyNumberFormat="1" applyFont="1" applyFill="1" applyBorder="1" applyAlignment="1">
      <alignment horizontal="center"/>
    </xf>
    <xf numFmtId="4" fontId="45" fillId="0" borderId="0" xfId="0" applyNumberFormat="1" applyFont="1" applyFill="1" applyBorder="1" applyAlignment="1">
      <alignment horizontal="center"/>
    </xf>
    <xf numFmtId="0" fontId="11" fillId="0" borderId="0" xfId="0" applyFont="1" applyBorder="1" applyAlignment="1">
      <alignment horizontal="right"/>
    </xf>
    <xf numFmtId="167" fontId="11" fillId="0" borderId="0" xfId="0" applyNumberFormat="1" applyFont="1" applyFill="1" applyBorder="1" applyAlignment="1">
      <alignment horizontal="center" vertical="center"/>
    </xf>
    <xf numFmtId="49" fontId="11" fillId="0" borderId="0" xfId="0" applyNumberFormat="1" applyFont="1" applyAlignment="1">
      <alignment horizontal="center" vertical="top"/>
    </xf>
    <xf numFmtId="0" fontId="11" fillId="0" borderId="0" xfId="0" applyFont="1" applyBorder="1" applyAlignment="1">
      <alignment horizontal="center" vertical="center"/>
    </xf>
    <xf numFmtId="0" fontId="11" fillId="0" borderId="0" xfId="0" applyFont="1" applyBorder="1"/>
    <xf numFmtId="4" fontId="11" fillId="0" borderId="0" xfId="0" applyNumberFormat="1" applyFont="1" applyBorder="1" applyAlignment="1">
      <alignment horizontal="right"/>
    </xf>
    <xf numFmtId="0" fontId="11" fillId="0" borderId="0" xfId="0" applyFont="1" applyBorder="1" applyAlignment="1">
      <alignment horizontal="center"/>
    </xf>
    <xf numFmtId="0" fontId="24" fillId="0" borderId="0" xfId="0" applyFont="1" applyBorder="1"/>
    <xf numFmtId="0" fontId="24" fillId="0" borderId="0" xfId="0" applyFont="1" applyBorder="1" applyAlignment="1">
      <alignment horizontal="center"/>
    </xf>
    <xf numFmtId="165" fontId="11" fillId="0" borderId="0" xfId="0" applyNumberFormat="1" applyFont="1" applyBorder="1" applyAlignment="1">
      <alignment horizontal="right"/>
    </xf>
    <xf numFmtId="0" fontId="24" fillId="0" borderId="0" xfId="0" applyFont="1" applyBorder="1" applyAlignment="1">
      <alignment horizontal="justify" vertical="top" wrapText="1"/>
    </xf>
    <xf numFmtId="0" fontId="16" fillId="0" borderId="0" xfId="0" applyFont="1" applyFill="1" applyBorder="1" applyAlignment="1">
      <alignment vertical="center" wrapText="1"/>
    </xf>
    <xf numFmtId="49" fontId="11" fillId="0" borderId="21" xfId="0" applyNumberFormat="1" applyFont="1" applyBorder="1" applyAlignment="1">
      <alignment horizontal="center" vertical="top"/>
    </xf>
    <xf numFmtId="14" fontId="16" fillId="0" borderId="0" xfId="0" applyNumberFormat="1" applyFont="1" applyBorder="1" applyAlignment="1">
      <alignment vertical="center" wrapText="1"/>
    </xf>
    <xf numFmtId="4" fontId="11" fillId="0" borderId="0" xfId="0" applyNumberFormat="1" applyFont="1" applyFill="1" applyBorder="1" applyAlignment="1">
      <alignment horizontal="center"/>
    </xf>
    <xf numFmtId="0" fontId="12" fillId="0" borderId="11" xfId="0" applyFont="1" applyFill="1" applyBorder="1" applyAlignment="1">
      <alignment horizontal="center" vertical="center"/>
    </xf>
    <xf numFmtId="49" fontId="11" fillId="0" borderId="0" xfId="0" applyNumberFormat="1" applyFont="1" applyBorder="1" applyAlignment="1">
      <alignment horizontal="center"/>
    </xf>
    <xf numFmtId="4" fontId="12" fillId="0" borderId="11" xfId="0" applyNumberFormat="1" applyFont="1" applyFill="1" applyBorder="1" applyAlignment="1">
      <alignment horizontal="center" vertical="center"/>
    </xf>
    <xf numFmtId="0" fontId="11" fillId="0" borderId="10" xfId="0" applyFont="1" applyBorder="1" applyAlignment="1">
      <alignment vertical="center" wrapText="1"/>
    </xf>
    <xf numFmtId="49" fontId="11" fillId="0" borderId="0" xfId="0" applyNumberFormat="1" applyFont="1" applyBorder="1" applyAlignment="1">
      <alignment vertical="center" wrapText="1"/>
    </xf>
    <xf numFmtId="0" fontId="11" fillId="0" borderId="21" xfId="0" applyFont="1" applyBorder="1" applyAlignment="1">
      <alignment vertical="center" wrapText="1"/>
    </xf>
    <xf numFmtId="0" fontId="11" fillId="0" borderId="24" xfId="0" applyFont="1" applyBorder="1" applyAlignment="1">
      <alignment vertical="center" wrapText="1"/>
    </xf>
    <xf numFmtId="49" fontId="11" fillId="0" borderId="21" xfId="0" applyNumberFormat="1" applyFont="1" applyFill="1" applyBorder="1" applyAlignment="1">
      <alignment horizontal="center" vertical="top"/>
    </xf>
    <xf numFmtId="0" fontId="11" fillId="0" borderId="0" xfId="0" applyFont="1" applyBorder="1" applyAlignment="1">
      <alignment horizontal="center"/>
    </xf>
    <xf numFmtId="0" fontId="16" fillId="0" borderId="0" xfId="0" applyFont="1" applyBorder="1" applyAlignment="1">
      <alignment vertical="center" wrapText="1"/>
    </xf>
    <xf numFmtId="0" fontId="16" fillId="0" borderId="0" xfId="0" applyFont="1" applyBorder="1" applyAlignment="1">
      <alignment horizontal="justify" vertical="top" wrapText="1"/>
    </xf>
    <xf numFmtId="165" fontId="11" fillId="0" borderId="0" xfId="0" applyNumberFormat="1" applyFont="1" applyBorder="1" applyAlignment="1">
      <alignment horizontal="right"/>
    </xf>
    <xf numFmtId="0" fontId="16" fillId="0" borderId="21" xfId="0" applyFont="1" applyBorder="1" applyAlignment="1">
      <alignment horizontal="justify" vertical="top" wrapText="1"/>
    </xf>
    <xf numFmtId="0" fontId="11" fillId="0" borderId="21" xfId="0" applyFont="1" applyBorder="1" applyAlignment="1">
      <alignment horizontal="center"/>
    </xf>
    <xf numFmtId="4" fontId="11" fillId="0" borderId="21" xfId="0" applyNumberFormat="1" applyFont="1" applyBorder="1" applyAlignment="1">
      <alignment horizontal="center"/>
    </xf>
    <xf numFmtId="165" fontId="11" fillId="0" borderId="21" xfId="0" applyNumberFormat="1" applyFont="1" applyBorder="1" applyAlignment="1">
      <alignment horizontal="right"/>
    </xf>
    <xf numFmtId="0" fontId="24" fillId="0" borderId="0" xfId="0" applyFont="1" applyBorder="1" applyAlignment="1">
      <alignment horizontal="justify" vertical="top" wrapText="1"/>
    </xf>
    <xf numFmtId="4" fontId="53" fillId="0" borderId="0" xfId="0" applyNumberFormat="1" applyFont="1" applyBorder="1" applyAlignment="1">
      <alignment horizontal="center"/>
    </xf>
    <xf numFmtId="0" fontId="53" fillId="0" borderId="0" xfId="0" applyFont="1" applyBorder="1" applyAlignment="1">
      <alignment horizontal="center" vertical="center"/>
    </xf>
    <xf numFmtId="4" fontId="53" fillId="0" borderId="0" xfId="0" applyNumberFormat="1" applyFont="1" applyBorder="1" applyAlignment="1">
      <alignment horizontal="center" vertical="center"/>
    </xf>
    <xf numFmtId="167" fontId="55" fillId="0" borderId="0" xfId="0" applyNumberFormat="1" applyFont="1" applyBorder="1" applyAlignment="1">
      <alignment horizontal="center"/>
    </xf>
    <xf numFmtId="4" fontId="11" fillId="0" borderId="10" xfId="0" applyNumberFormat="1" applyFont="1" applyBorder="1" applyAlignment="1">
      <alignment horizontal="center"/>
    </xf>
    <xf numFmtId="49" fontId="11" fillId="0" borderId="0" xfId="0"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Border="1" applyAlignment="1">
      <alignment horizontal="center"/>
    </xf>
    <xf numFmtId="4" fontId="11" fillId="0" borderId="0" xfId="0" applyNumberFormat="1" applyFont="1" applyBorder="1" applyAlignment="1">
      <alignment horizontal="right"/>
    </xf>
    <xf numFmtId="0" fontId="11" fillId="0" borderId="0" xfId="0" applyFont="1" applyBorder="1"/>
    <xf numFmtId="0" fontId="11" fillId="0" borderId="10" xfId="0" applyFont="1" applyBorder="1" applyAlignment="1">
      <alignment horizontal="center"/>
    </xf>
    <xf numFmtId="0" fontId="11" fillId="0" borderId="0" xfId="0" applyFont="1" applyFill="1" applyBorder="1"/>
    <xf numFmtId="0" fontId="16" fillId="0" borderId="10" xfId="0" applyFont="1" applyBorder="1" applyAlignment="1">
      <alignment horizontal="justify" vertical="top" wrapText="1"/>
    </xf>
    <xf numFmtId="0" fontId="24" fillId="0" borderId="0" xfId="0" applyFont="1" applyBorder="1"/>
    <xf numFmtId="0" fontId="24" fillId="0" borderId="0" xfId="0" applyFont="1" applyBorder="1" applyAlignment="1">
      <alignment horizontal="center"/>
    </xf>
    <xf numFmtId="49" fontId="11" fillId="0" borderId="10" xfId="0" applyNumberFormat="1" applyFont="1" applyBorder="1" applyAlignment="1">
      <alignment horizontal="center" vertical="center"/>
    </xf>
    <xf numFmtId="49" fontId="45" fillId="0" borderId="0" xfId="0" applyNumberFormat="1" applyFont="1" applyBorder="1" applyAlignment="1">
      <alignment horizontal="center" vertical="top"/>
    </xf>
    <xf numFmtId="49" fontId="11" fillId="0" borderId="21" xfId="0" applyNumberFormat="1" applyFont="1" applyBorder="1" applyAlignment="1">
      <alignment horizontal="center" vertical="center"/>
    </xf>
    <xf numFmtId="49" fontId="11" fillId="0" borderId="0" xfId="0" applyNumberFormat="1" applyFont="1" applyBorder="1" applyAlignment="1">
      <alignment horizontal="center" vertical="center"/>
    </xf>
    <xf numFmtId="164" fontId="11" fillId="0" borderId="0" xfId="0" applyNumberFormat="1" applyFont="1" applyBorder="1" applyAlignment="1">
      <alignment horizontal="right"/>
    </xf>
    <xf numFmtId="49" fontId="24" fillId="0" borderId="0" xfId="0" applyNumberFormat="1" applyFont="1" applyFill="1" applyBorder="1" applyAlignment="1">
      <alignment horizontal="center" vertical="center"/>
    </xf>
    <xf numFmtId="14" fontId="16" fillId="0" borderId="0" xfId="0" applyNumberFormat="1" applyFont="1" applyBorder="1" applyAlignment="1">
      <alignment vertical="center" wrapText="1"/>
    </xf>
    <xf numFmtId="0" fontId="11" fillId="0" borderId="0" xfId="0" applyFont="1" applyFill="1" applyBorder="1" applyAlignment="1">
      <alignment horizontal="center"/>
    </xf>
    <xf numFmtId="0" fontId="11" fillId="0" borderId="0" xfId="0" applyFont="1" applyBorder="1" applyAlignment="1">
      <alignment vertical="center" wrapText="1"/>
    </xf>
    <xf numFmtId="4" fontId="11" fillId="0" borderId="0" xfId="0" applyNumberFormat="1" applyFont="1" applyFill="1" applyBorder="1" applyAlignment="1">
      <alignment horizontal="center"/>
    </xf>
    <xf numFmtId="49" fontId="25" fillId="0" borderId="0" xfId="0" applyNumberFormat="1" applyFont="1" applyFill="1" applyBorder="1" applyAlignment="1">
      <alignment horizontal="center" vertical="top"/>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xf>
    <xf numFmtId="4" fontId="25" fillId="0" borderId="0" xfId="0" applyNumberFormat="1" applyFont="1" applyFill="1" applyBorder="1" applyAlignment="1">
      <alignment horizontal="center"/>
    </xf>
    <xf numFmtId="164" fontId="25" fillId="0" borderId="0" xfId="0" applyNumberFormat="1" applyFont="1" applyFill="1" applyBorder="1" applyAlignment="1">
      <alignment horizontal="right"/>
    </xf>
    <xf numFmtId="4" fontId="59" fillId="0" borderId="0" xfId="0" applyNumberFormat="1" applyFont="1" applyFill="1" applyBorder="1" applyAlignment="1">
      <alignment horizontal="center" vertical="center"/>
    </xf>
    <xf numFmtId="4" fontId="11" fillId="0" borderId="21" xfId="0" applyNumberFormat="1" applyFont="1" applyFill="1" applyBorder="1" applyAlignment="1">
      <alignment horizontal="center"/>
    </xf>
    <xf numFmtId="4" fontId="11" fillId="0" borderId="24" xfId="0" applyNumberFormat="1" applyFont="1" applyFill="1" applyBorder="1" applyAlignment="1">
      <alignment horizontal="center"/>
    </xf>
    <xf numFmtId="4" fontId="25" fillId="0" borderId="0" xfId="0" applyNumberFormat="1" applyFont="1" applyFill="1" applyBorder="1" applyAlignment="1">
      <alignment horizontal="center" vertical="center"/>
    </xf>
    <xf numFmtId="0" fontId="53" fillId="0" borderId="0" xfId="0" applyFont="1"/>
    <xf numFmtId="0" fontId="59" fillId="13" borderId="14" xfId="0" applyFont="1" applyFill="1" applyBorder="1" applyAlignment="1">
      <alignment horizontal="left" vertical="center"/>
    </xf>
    <xf numFmtId="0" fontId="59" fillId="13" borderId="14" xfId="0" applyFont="1" applyFill="1" applyBorder="1" applyAlignment="1">
      <alignment horizontal="center" vertical="center"/>
    </xf>
    <xf numFmtId="4" fontId="59" fillId="13" borderId="14" xfId="0" applyNumberFormat="1" applyFont="1" applyFill="1" applyBorder="1" applyAlignment="1">
      <alignment horizontal="center" vertical="center"/>
    </xf>
    <xf numFmtId="0" fontId="80" fillId="13" borderId="10" xfId="0" applyFont="1" applyFill="1" applyBorder="1" applyAlignment="1">
      <alignment horizontal="left" vertical="center"/>
    </xf>
    <xf numFmtId="0" fontId="81" fillId="13" borderId="10" xfId="0" applyFont="1" applyFill="1" applyBorder="1" applyAlignment="1">
      <alignment horizontal="left" vertical="center"/>
    </xf>
    <xf numFmtId="0" fontId="59" fillId="13" borderId="10" xfId="0" applyFont="1" applyFill="1" applyBorder="1" applyAlignment="1">
      <alignment horizontal="center" vertical="center"/>
    </xf>
    <xf numFmtId="4" fontId="59" fillId="13" borderId="10" xfId="0" applyNumberFormat="1" applyFont="1" applyFill="1" applyBorder="1" applyAlignment="1">
      <alignment horizontal="center" vertical="center"/>
    </xf>
    <xf numFmtId="0" fontId="59" fillId="13" borderId="0" xfId="0" applyFont="1" applyFill="1" applyBorder="1" applyAlignment="1">
      <alignment horizontal="left" vertical="center" wrapText="1"/>
    </xf>
    <xf numFmtId="0" fontId="59" fillId="13" borderId="15" xfId="0" applyFont="1" applyFill="1" applyBorder="1" applyAlignment="1">
      <alignment horizontal="left" vertical="center" wrapText="1"/>
    </xf>
    <xf numFmtId="0" fontId="59" fillId="13" borderId="15" xfId="0" applyFont="1" applyFill="1" applyBorder="1" applyAlignment="1">
      <alignment horizontal="left" vertical="center"/>
    </xf>
    <xf numFmtId="0" fontId="59" fillId="13" borderId="15" xfId="0" applyFont="1" applyFill="1" applyBorder="1" applyAlignment="1">
      <alignment horizontal="center" vertical="center"/>
    </xf>
    <xf numFmtId="4" fontId="59" fillId="13" borderId="15" xfId="0" applyNumberFormat="1" applyFont="1" applyFill="1" applyBorder="1" applyAlignment="1">
      <alignment horizontal="center" vertical="center"/>
    </xf>
    <xf numFmtId="0" fontId="59" fillId="12" borderId="10" xfId="0" applyFont="1" applyFill="1" applyBorder="1" applyAlignment="1">
      <alignment horizontal="center" vertical="top" textRotation="90" wrapText="1"/>
    </xf>
    <xf numFmtId="0" fontId="59" fillId="12" borderId="10" xfId="0" applyFont="1" applyFill="1" applyBorder="1" applyAlignment="1">
      <alignment horizontal="left" vertical="center"/>
    </xf>
    <xf numFmtId="0" fontId="59" fillId="12" borderId="10" xfId="0" applyFont="1" applyFill="1" applyBorder="1" applyAlignment="1">
      <alignment horizontal="center" vertical="center"/>
    </xf>
    <xf numFmtId="4" fontId="59" fillId="12" borderId="10" xfId="0" applyNumberFormat="1" applyFont="1" applyFill="1" applyBorder="1" applyAlignment="1">
      <alignment horizontal="center" vertical="center"/>
    </xf>
    <xf numFmtId="0" fontId="59" fillId="12" borderId="13" xfId="0" applyFont="1" applyFill="1" applyBorder="1" applyAlignment="1">
      <alignment horizontal="center" vertical="top" textRotation="90" wrapText="1"/>
    </xf>
    <xf numFmtId="0" fontId="59" fillId="12" borderId="13" xfId="0" applyFont="1" applyFill="1" applyBorder="1" applyAlignment="1">
      <alignment horizontal="left" vertical="center"/>
    </xf>
    <xf numFmtId="0" fontId="59" fillId="12" borderId="13" xfId="0" applyFont="1" applyFill="1" applyBorder="1" applyAlignment="1">
      <alignment horizontal="center" vertical="center"/>
    </xf>
    <xf numFmtId="4" fontId="59" fillId="12" borderId="13" xfId="0" applyNumberFormat="1" applyFont="1" applyFill="1" applyBorder="1" applyAlignment="1">
      <alignment horizontal="center" vertical="center"/>
    </xf>
    <xf numFmtId="0" fontId="59" fillId="12" borderId="16" xfId="0" applyFont="1" applyFill="1" applyBorder="1" applyAlignment="1">
      <alignment horizontal="center" vertical="top" textRotation="90" wrapText="1"/>
    </xf>
    <xf numFmtId="0" fontId="59" fillId="12" borderId="16" xfId="0" applyFont="1" applyFill="1" applyBorder="1" applyAlignment="1">
      <alignment horizontal="left" vertical="center"/>
    </xf>
    <xf numFmtId="0" fontId="59" fillId="12" borderId="16" xfId="0" applyFont="1" applyFill="1" applyBorder="1" applyAlignment="1">
      <alignment horizontal="center" vertical="center"/>
    </xf>
    <xf numFmtId="4" fontId="59" fillId="12" borderId="16" xfId="0" applyNumberFormat="1" applyFont="1" applyFill="1" applyBorder="1" applyAlignment="1">
      <alignment horizontal="center" vertical="center"/>
    </xf>
    <xf numFmtId="0" fontId="59" fillId="0" borderId="0" xfId="0" applyFont="1" applyFill="1" applyBorder="1" applyAlignment="1">
      <alignment horizontal="center" vertical="top"/>
    </xf>
    <xf numFmtId="0" fontId="59" fillId="0" borderId="0" xfId="0" applyFont="1" applyFill="1" applyBorder="1" applyAlignment="1">
      <alignment horizontal="right" vertical="center" wrapText="1"/>
    </xf>
    <xf numFmtId="0" fontId="59" fillId="0" borderId="0" xfId="0" quotePrefix="1" applyFont="1" applyFill="1" applyBorder="1" applyAlignment="1">
      <alignment horizontal="right" vertical="center"/>
    </xf>
    <xf numFmtId="4" fontId="59" fillId="0" borderId="0" xfId="0" applyNumberFormat="1" applyFont="1" applyFill="1" applyBorder="1" applyAlignment="1">
      <alignment horizontal="centerContinuous" vertical="center"/>
    </xf>
    <xf numFmtId="4" fontId="59" fillId="0" borderId="0" xfId="0" applyNumberFormat="1" applyFont="1" applyFill="1" applyBorder="1" applyAlignment="1">
      <alignment horizontal="center"/>
    </xf>
    <xf numFmtId="4" fontId="59" fillId="0" borderId="0" xfId="0" applyNumberFormat="1" applyFont="1" applyFill="1" applyBorder="1" applyAlignment="1">
      <alignment horizontal="centerContinuous"/>
    </xf>
    <xf numFmtId="0" fontId="59" fillId="0" borderId="0" xfId="0" applyFont="1" applyFill="1" applyBorder="1" applyAlignment="1">
      <alignment horizontal="center" vertical="top" textRotation="90" wrapText="1"/>
    </xf>
    <xf numFmtId="0" fontId="85" fillId="0" borderId="12" xfId="0" applyFont="1" applyFill="1" applyBorder="1" applyAlignment="1">
      <alignment horizontal="left" vertical="center"/>
    </xf>
    <xf numFmtId="0" fontId="59" fillId="0" borderId="0" xfId="0" applyFont="1" applyFill="1" applyBorder="1" applyAlignment="1">
      <alignment horizontal="center" vertical="center"/>
    </xf>
    <xf numFmtId="0" fontId="59" fillId="13" borderId="11" xfId="0" applyFont="1" applyFill="1" applyBorder="1" applyAlignment="1">
      <alignment horizontal="center" vertical="center" wrapText="1"/>
    </xf>
    <xf numFmtId="0" fontId="59" fillId="13" borderId="11" xfId="0" applyFont="1" applyFill="1" applyBorder="1" applyAlignment="1">
      <alignment horizontal="left" vertical="center"/>
    </xf>
    <xf numFmtId="0" fontId="59" fillId="13" borderId="11" xfId="0" applyFont="1" applyFill="1" applyBorder="1" applyAlignment="1">
      <alignment horizontal="center" vertical="center"/>
    </xf>
    <xf numFmtId="4" fontId="59" fillId="13" borderId="11" xfId="0" applyNumberFormat="1" applyFont="1" applyFill="1" applyBorder="1" applyAlignment="1">
      <alignment horizontal="center" vertical="center"/>
    </xf>
    <xf numFmtId="165" fontId="79" fillId="13" borderId="11" xfId="0" applyNumberFormat="1" applyFont="1" applyFill="1" applyBorder="1" applyAlignment="1">
      <alignment horizontal="right" vertical="center"/>
    </xf>
    <xf numFmtId="0" fontId="59" fillId="0" borderId="0" xfId="0" applyFont="1" applyFill="1" applyBorder="1" applyAlignment="1">
      <alignment horizontal="center" vertical="center" wrapText="1"/>
    </xf>
    <xf numFmtId="0" fontId="59" fillId="0" borderId="0" xfId="0" applyFont="1" applyFill="1" applyBorder="1" applyAlignment="1">
      <alignment horizontal="left" vertical="center"/>
    </xf>
    <xf numFmtId="4" fontId="59" fillId="0" borderId="0" xfId="0" applyNumberFormat="1" applyFont="1" applyFill="1" applyBorder="1" applyAlignment="1">
      <alignment horizontal="right" vertical="center"/>
    </xf>
    <xf numFmtId="0" fontId="53" fillId="14" borderId="17" xfId="0" applyFont="1" applyFill="1" applyBorder="1" applyAlignment="1">
      <alignment horizontal="left" vertical="center"/>
    </xf>
    <xf numFmtId="0" fontId="59" fillId="14" borderId="17" xfId="0" applyFont="1" applyFill="1" applyBorder="1" applyAlignment="1">
      <alignment horizontal="left" vertical="center"/>
    </xf>
    <xf numFmtId="164" fontId="79" fillId="14" borderId="17" xfId="0" applyNumberFormat="1" applyFont="1" applyFill="1" applyBorder="1" applyAlignment="1">
      <alignment horizontal="right" vertical="center"/>
    </xf>
    <xf numFmtId="0" fontId="53" fillId="0" borderId="0" xfId="0" applyFont="1" applyBorder="1" applyAlignment="1">
      <alignment horizontal="center" vertical="top"/>
    </xf>
    <xf numFmtId="0" fontId="53" fillId="0" borderId="0" xfId="0" applyFont="1" applyBorder="1"/>
    <xf numFmtId="4" fontId="53" fillId="0" borderId="0" xfId="0" applyNumberFormat="1" applyFont="1" applyBorder="1"/>
    <xf numFmtId="0" fontId="53" fillId="15" borderId="17" xfId="0" applyFont="1" applyFill="1" applyBorder="1" applyAlignment="1">
      <alignment horizontal="left" vertical="center"/>
    </xf>
    <xf numFmtId="0" fontId="59" fillId="15" borderId="17" xfId="0" applyFont="1" applyFill="1" applyBorder="1" applyAlignment="1">
      <alignment horizontal="left" vertical="center"/>
    </xf>
    <xf numFmtId="164" fontId="79" fillId="15" borderId="17" xfId="0" applyNumberFormat="1" applyFont="1" applyFill="1" applyBorder="1" applyAlignment="1">
      <alignment horizontal="right" vertical="center"/>
    </xf>
    <xf numFmtId="0" fontId="53" fillId="16" borderId="17" xfId="0" applyFont="1" applyFill="1" applyBorder="1" applyAlignment="1">
      <alignment horizontal="left" vertical="center"/>
    </xf>
    <xf numFmtId="0" fontId="59" fillId="16" borderId="17" xfId="0" applyFont="1" applyFill="1" applyBorder="1" applyAlignment="1">
      <alignment horizontal="left" vertical="center"/>
    </xf>
    <xf numFmtId="164" fontId="79" fillId="16" borderId="17" xfId="0" applyNumberFormat="1" applyFont="1" applyFill="1" applyBorder="1" applyAlignment="1">
      <alignment horizontal="right" vertical="center"/>
    </xf>
    <xf numFmtId="0" fontId="53" fillId="0" borderId="0" xfId="0" applyFont="1" applyAlignment="1">
      <alignment horizontal="left"/>
    </xf>
    <xf numFmtId="4" fontId="86" fillId="0" borderId="0" xfId="0" applyNumberFormat="1" applyFont="1" applyBorder="1"/>
    <xf numFmtId="4" fontId="56" fillId="0" borderId="0" xfId="0" applyNumberFormat="1" applyFont="1" applyFill="1" applyBorder="1" applyAlignment="1">
      <alignment horizontal="left"/>
    </xf>
    <xf numFmtId="0" fontId="59" fillId="12" borderId="0" xfId="0" applyFont="1" applyFill="1" applyBorder="1" applyAlignment="1">
      <alignment horizontal="center" vertical="top" textRotation="90" wrapText="1"/>
    </xf>
    <xf numFmtId="0" fontId="59" fillId="12" borderId="0" xfId="0" applyFont="1" applyFill="1" applyBorder="1" applyAlignment="1">
      <alignment horizontal="center" vertical="center"/>
    </xf>
    <xf numFmtId="4" fontId="59" fillId="12" borderId="0" xfId="0" applyNumberFormat="1" applyFont="1" applyFill="1" applyBorder="1" applyAlignment="1">
      <alignment horizontal="center" vertical="center"/>
    </xf>
    <xf numFmtId="49" fontId="11" fillId="0" borderId="10" xfId="0" applyNumberFormat="1" applyFont="1" applyBorder="1" applyAlignment="1">
      <alignment horizontal="center" vertical="top"/>
    </xf>
    <xf numFmtId="49" fontId="11" fillId="0" borderId="0" xfId="0"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Border="1" applyAlignment="1">
      <alignment horizontal="center"/>
    </xf>
    <xf numFmtId="4" fontId="11" fillId="0" borderId="0" xfId="0" applyNumberFormat="1" applyFont="1" applyBorder="1" applyAlignment="1">
      <alignment horizontal="right"/>
    </xf>
    <xf numFmtId="0" fontId="11" fillId="0" borderId="0" xfId="0" applyFont="1" applyBorder="1"/>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0" fontId="16" fillId="0" borderId="0" xfId="0" applyFont="1" applyBorder="1" applyAlignment="1">
      <alignment vertical="center" wrapText="1"/>
    </xf>
    <xf numFmtId="0" fontId="16" fillId="0" borderId="0" xfId="0" applyFont="1" applyBorder="1" applyAlignment="1">
      <alignment horizontal="justify" vertical="top" wrapText="1"/>
    </xf>
    <xf numFmtId="49" fontId="11" fillId="0" borderId="0" xfId="0" applyNumberFormat="1" applyFont="1" applyAlignment="1">
      <alignment horizontal="center" vertical="center"/>
    </xf>
    <xf numFmtId="165" fontId="11" fillId="0" borderId="10" xfId="0" applyNumberFormat="1" applyFont="1" applyBorder="1" applyAlignment="1">
      <alignment horizontal="right"/>
    </xf>
    <xf numFmtId="49" fontId="11" fillId="0" borderId="0" xfId="0" applyNumberFormat="1" applyFont="1" applyBorder="1" applyAlignment="1">
      <alignment horizontal="center" vertical="center"/>
    </xf>
    <xf numFmtId="0" fontId="24" fillId="0" borderId="0" xfId="0" applyFont="1" applyBorder="1" applyAlignment="1">
      <alignment horizontal="justify" vertical="top" wrapText="1"/>
    </xf>
    <xf numFmtId="49" fontId="24" fillId="0" borderId="0" xfId="0" applyNumberFormat="1" applyFont="1" applyBorder="1" applyAlignment="1">
      <alignment horizontal="center" vertical="center"/>
    </xf>
    <xf numFmtId="0" fontId="11" fillId="0" borderId="10" xfId="9570" applyFont="1" applyBorder="1" applyAlignment="1">
      <alignment horizontal="center"/>
    </xf>
    <xf numFmtId="0" fontId="16" fillId="0" borderId="0" xfId="2" applyFont="1" applyBorder="1" applyAlignment="1">
      <alignment horizontal="justify" vertical="top" wrapText="1"/>
    </xf>
    <xf numFmtId="4" fontId="11" fillId="0" borderId="10" xfId="3" applyNumberFormat="1" applyFont="1" applyBorder="1" applyAlignment="1">
      <alignment horizontal="center"/>
    </xf>
    <xf numFmtId="0" fontId="11" fillId="0" borderId="0" xfId="3" applyFont="1" applyBorder="1" applyAlignment="1">
      <alignment horizontal="center"/>
    </xf>
    <xf numFmtId="4" fontId="11" fillId="0" borderId="0" xfId="3" applyNumberFormat="1" applyFont="1" applyBorder="1" applyAlignment="1">
      <alignment horizontal="center"/>
    </xf>
    <xf numFmtId="4" fontId="11" fillId="0" borderId="0" xfId="3" applyNumberFormat="1" applyFont="1" applyBorder="1" applyAlignment="1">
      <alignment horizontal="right"/>
    </xf>
    <xf numFmtId="0" fontId="11" fillId="0" borderId="0" xfId="3" applyFont="1" applyBorder="1" applyAlignment="1">
      <alignment horizontal="center" vertical="center"/>
    </xf>
    <xf numFmtId="0" fontId="11" fillId="0" borderId="0" xfId="3" applyFont="1" applyBorder="1" applyAlignment="1">
      <alignment horizontal="right"/>
    </xf>
    <xf numFmtId="49" fontId="11" fillId="0" borderId="10" xfId="3" applyNumberFormat="1" applyFont="1" applyBorder="1" applyAlignment="1">
      <alignment horizontal="center" vertical="center"/>
    </xf>
    <xf numFmtId="49" fontId="11" fillId="0" borderId="0" xfId="3" applyNumberFormat="1" applyFont="1" applyAlignment="1">
      <alignment horizontal="center" vertical="center"/>
    </xf>
    <xf numFmtId="0" fontId="16" fillId="0" borderId="10" xfId="3" applyFont="1" applyBorder="1" applyAlignment="1">
      <alignment vertical="center" wrapText="1"/>
    </xf>
    <xf numFmtId="49" fontId="11" fillId="0" borderId="0" xfId="3" applyNumberFormat="1" applyFont="1" applyBorder="1" applyAlignment="1">
      <alignment horizontal="center" vertical="center"/>
    </xf>
    <xf numFmtId="4" fontId="11" fillId="0" borderId="0" xfId="3" applyNumberFormat="1" applyFont="1" applyBorder="1" applyAlignment="1">
      <alignment horizontal="center" vertical="center"/>
    </xf>
    <xf numFmtId="49" fontId="11" fillId="0" borderId="24" xfId="0" applyNumberFormat="1" applyFont="1" applyBorder="1" applyAlignment="1">
      <alignment horizontal="center"/>
    </xf>
    <xf numFmtId="0" fontId="16" fillId="0" borderId="24" xfId="0" applyFont="1" applyBorder="1" applyAlignment="1">
      <alignment wrapText="1"/>
    </xf>
    <xf numFmtId="49" fontId="56" fillId="0" borderId="0" xfId="0" applyNumberFormat="1" applyFont="1" applyAlignment="1">
      <alignment horizontal="center" vertical="top"/>
    </xf>
    <xf numFmtId="49" fontId="11" fillId="0" borderId="0" xfId="0" applyNumberFormat="1" applyFont="1" applyFill="1" applyBorder="1" applyAlignment="1">
      <alignment horizontal="center"/>
    </xf>
    <xf numFmtId="0" fontId="52" fillId="0" borderId="0" xfId="0" applyFont="1" applyFill="1" applyBorder="1" applyAlignment="1">
      <alignment horizontal="center"/>
    </xf>
    <xf numFmtId="4" fontId="52" fillId="0" borderId="0" xfId="0" applyNumberFormat="1" applyFont="1" applyBorder="1" applyAlignment="1">
      <alignment horizontal="center"/>
    </xf>
    <xf numFmtId="0" fontId="52" fillId="0" borderId="10" xfId="0" applyFont="1" applyFill="1" applyBorder="1" applyAlignment="1">
      <alignment horizontal="center"/>
    </xf>
    <xf numFmtId="0" fontId="52" fillId="0" borderId="0" xfId="0" applyFont="1" applyBorder="1" applyAlignment="1">
      <alignment horizontal="center"/>
    </xf>
    <xf numFmtId="4" fontId="52" fillId="0" borderId="10" xfId="0" applyNumberFormat="1" applyFont="1" applyBorder="1" applyAlignment="1">
      <alignment horizontal="center"/>
    </xf>
    <xf numFmtId="16" fontId="52" fillId="0" borderId="0" xfId="0" applyNumberFormat="1" applyFont="1" applyFill="1" applyBorder="1" applyAlignment="1">
      <alignment horizontal="center" vertical="top" wrapText="1"/>
    </xf>
    <xf numFmtId="0" fontId="52" fillId="0" borderId="0" xfId="0" applyFont="1" applyBorder="1" applyAlignment="1"/>
    <xf numFmtId="0" fontId="52" fillId="0" borderId="0" xfId="0" applyFont="1" applyFill="1" applyBorder="1" applyAlignment="1">
      <alignment horizontal="center" vertical="top" wrapText="1"/>
    </xf>
    <xf numFmtId="165" fontId="52" fillId="0" borderId="10" xfId="0" quotePrefix="1" applyNumberFormat="1" applyFont="1" applyFill="1" applyBorder="1" applyAlignment="1">
      <alignment horizontal="right"/>
    </xf>
    <xf numFmtId="165" fontId="52" fillId="0" borderId="0" xfId="0" applyNumberFormat="1" applyFont="1" applyFill="1" applyBorder="1" applyAlignment="1">
      <alignment horizontal="right"/>
    </xf>
    <xf numFmtId="0" fontId="52" fillId="0" borderId="10" xfId="0" applyFont="1" applyFill="1" applyBorder="1" applyAlignment="1">
      <alignment horizontal="center" wrapText="1"/>
    </xf>
    <xf numFmtId="166" fontId="52" fillId="0" borderId="0" xfId="0" applyNumberFormat="1" applyFont="1" applyBorder="1" applyAlignment="1">
      <alignment horizontal="center"/>
    </xf>
    <xf numFmtId="166" fontId="52" fillId="0" borderId="0" xfId="0" applyNumberFormat="1" applyFont="1" applyFill="1" applyBorder="1" applyAlignment="1">
      <alignment horizontal="center"/>
    </xf>
    <xf numFmtId="166" fontId="52" fillId="0" borderId="10" xfId="0" applyNumberFormat="1" applyFont="1" applyFill="1" applyBorder="1" applyAlignment="1">
      <alignment horizontal="center"/>
    </xf>
    <xf numFmtId="49" fontId="52" fillId="0" borderId="10" xfId="0" applyNumberFormat="1" applyFont="1" applyBorder="1" applyAlignment="1">
      <alignment horizontal="center"/>
    </xf>
    <xf numFmtId="49" fontId="79" fillId="12" borderId="11" xfId="0" applyNumberFormat="1" applyFont="1" applyFill="1" applyBorder="1" applyAlignment="1">
      <alignment horizontal="center" vertical="top"/>
    </xf>
    <xf numFmtId="49" fontId="79" fillId="12" borderId="11" xfId="0" applyNumberFormat="1" applyFont="1" applyFill="1" applyBorder="1" applyAlignment="1">
      <alignment horizontal="center" vertical="center"/>
    </xf>
    <xf numFmtId="49" fontId="52" fillId="0" borderId="0" xfId="0" applyNumberFormat="1" applyFont="1" applyFill="1" applyBorder="1" applyAlignment="1">
      <alignment horizontal="center" vertical="top"/>
    </xf>
    <xf numFmtId="49" fontId="52" fillId="0" borderId="0" xfId="0" applyNumberFormat="1" applyFont="1" applyAlignment="1">
      <alignment horizontal="center"/>
    </xf>
    <xf numFmtId="49" fontId="52" fillId="0" borderId="0" xfId="0" applyNumberFormat="1" applyFont="1" applyBorder="1" applyAlignment="1">
      <alignment horizontal="center"/>
    </xf>
    <xf numFmtId="49" fontId="52" fillId="0" borderId="21" xfId="0" applyNumberFormat="1" applyFont="1" applyBorder="1" applyAlignment="1">
      <alignment horizontal="center"/>
    </xf>
    <xf numFmtId="49" fontId="11" fillId="0" borderId="24" xfId="0" applyNumberFormat="1" applyFont="1" applyBorder="1" applyAlignment="1">
      <alignment horizontal="center" vertical="top"/>
    </xf>
    <xf numFmtId="0" fontId="11" fillId="0" borderId="0" xfId="0" applyNumberFormat="1" applyFont="1" applyBorder="1" applyAlignment="1">
      <alignment horizontal="center"/>
    </xf>
    <xf numFmtId="0" fontId="52" fillId="0" borderId="0" xfId="0" applyNumberFormat="1" applyFont="1" applyAlignment="1">
      <alignment horizontal="center"/>
    </xf>
    <xf numFmtId="0" fontId="52" fillId="0" borderId="0" xfId="0" applyFont="1" applyFill="1" applyBorder="1" applyAlignment="1">
      <alignment horizontal="center"/>
    </xf>
    <xf numFmtId="4" fontId="52" fillId="0" borderId="0" xfId="0" applyNumberFormat="1" applyFont="1" applyBorder="1" applyAlignment="1">
      <alignment horizontal="center"/>
    </xf>
    <xf numFmtId="0" fontId="52" fillId="0" borderId="10" xfId="0" applyFont="1" applyFill="1" applyBorder="1" applyAlignment="1">
      <alignment horizontal="center"/>
    </xf>
    <xf numFmtId="0" fontId="52" fillId="0" borderId="0" xfId="0" applyFont="1" applyBorder="1" applyAlignment="1">
      <alignment horizontal="center"/>
    </xf>
    <xf numFmtId="0" fontId="52" fillId="0" borderId="0" xfId="0" applyFont="1" applyBorder="1"/>
    <xf numFmtId="4" fontId="52" fillId="0" borderId="10" xfId="0" applyNumberFormat="1" applyFont="1" applyBorder="1" applyAlignment="1">
      <alignment horizontal="center"/>
    </xf>
    <xf numFmtId="16" fontId="52" fillId="0" borderId="0" xfId="0" applyNumberFormat="1" applyFont="1" applyFill="1" applyBorder="1" applyAlignment="1">
      <alignment horizontal="center" vertical="top" wrapText="1"/>
    </xf>
    <xf numFmtId="0" fontId="52" fillId="0" borderId="0" xfId="0" applyFont="1" applyFill="1" applyBorder="1" applyAlignment="1">
      <alignment horizontal="center" vertical="top" wrapText="1"/>
    </xf>
    <xf numFmtId="1" fontId="88" fillId="0" borderId="10" xfId="0" applyNumberFormat="1" applyFont="1" applyBorder="1" applyAlignment="1">
      <alignment horizontal="center"/>
    </xf>
    <xf numFmtId="165" fontId="52" fillId="0" borderId="0" xfId="0" applyNumberFormat="1" applyFont="1" applyFill="1" applyBorder="1" applyAlignment="1">
      <alignment horizontal="right"/>
    </xf>
    <xf numFmtId="165" fontId="52" fillId="0" borderId="0" xfId="0" quotePrefix="1" applyNumberFormat="1" applyFont="1" applyBorder="1" applyAlignment="1">
      <alignment horizontal="right"/>
    </xf>
    <xf numFmtId="165" fontId="52" fillId="0" borderId="10" xfId="0" quotePrefix="1" applyNumberFormat="1" applyFont="1" applyBorder="1" applyAlignment="1">
      <alignment horizontal="right"/>
    </xf>
    <xf numFmtId="166" fontId="52" fillId="0" borderId="0" xfId="0" applyNumberFormat="1" applyFont="1" applyBorder="1" applyAlignment="1">
      <alignment horizontal="center"/>
    </xf>
    <xf numFmtId="166" fontId="52" fillId="0" borderId="0" xfId="0" applyNumberFormat="1" applyFont="1" applyFill="1" applyBorder="1" applyAlignment="1">
      <alignment horizontal="center"/>
    </xf>
    <xf numFmtId="166" fontId="52" fillId="0" borderId="10" xfId="0" applyNumberFormat="1" applyFont="1" applyFill="1" applyBorder="1" applyAlignment="1">
      <alignment horizontal="center"/>
    </xf>
    <xf numFmtId="4" fontId="11" fillId="0" borderId="10" xfId="0" applyNumberFormat="1" applyFont="1" applyBorder="1" applyAlignment="1">
      <alignment horizontal="center"/>
    </xf>
    <xf numFmtId="49" fontId="11" fillId="0" borderId="0" xfId="0"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Border="1" applyAlignment="1">
      <alignment horizontal="right"/>
    </xf>
    <xf numFmtId="0" fontId="11" fillId="0" borderId="10" xfId="0" applyFont="1" applyBorder="1" applyAlignment="1">
      <alignment horizontal="center"/>
    </xf>
    <xf numFmtId="4" fontId="11" fillId="0" borderId="10" xfId="0" applyNumberFormat="1" applyFont="1"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0" fontId="52" fillId="0" borderId="0" xfId="0" applyFont="1" applyFill="1" applyBorder="1" applyAlignment="1">
      <alignment horizontal="center"/>
    </xf>
    <xf numFmtId="4" fontId="52" fillId="0" borderId="0" xfId="0" applyNumberFormat="1" applyFont="1" applyBorder="1" applyAlignment="1">
      <alignment horizontal="center"/>
    </xf>
    <xf numFmtId="0" fontId="52" fillId="0" borderId="10" xfId="0" applyFont="1" applyFill="1" applyBorder="1" applyAlignment="1">
      <alignment horizontal="center"/>
    </xf>
    <xf numFmtId="0" fontId="52" fillId="0" borderId="0" xfId="0" applyFont="1" applyBorder="1" applyAlignment="1">
      <alignment horizontal="center"/>
    </xf>
    <xf numFmtId="0" fontId="52" fillId="0" borderId="0" xfId="0" applyFont="1" applyBorder="1"/>
    <xf numFmtId="4" fontId="52" fillId="0" borderId="10" xfId="0" applyNumberFormat="1" applyFont="1" applyBorder="1" applyAlignment="1">
      <alignment horizontal="center"/>
    </xf>
    <xf numFmtId="16" fontId="52" fillId="0" borderId="0" xfId="0" applyNumberFormat="1" applyFont="1" applyFill="1" applyBorder="1" applyAlignment="1">
      <alignment horizontal="center" vertical="top" wrapText="1"/>
    </xf>
    <xf numFmtId="0" fontId="52" fillId="0" borderId="0" xfId="0" applyFont="1" applyFill="1" applyBorder="1" applyAlignment="1">
      <alignment horizontal="center" vertical="top" wrapText="1"/>
    </xf>
    <xf numFmtId="165" fontId="11" fillId="0" borderId="10" xfId="0" applyNumberFormat="1" applyFont="1" applyBorder="1" applyAlignment="1">
      <alignment horizontal="right"/>
    </xf>
    <xf numFmtId="1" fontId="88" fillId="0" borderId="10" xfId="0" applyNumberFormat="1" applyFont="1" applyBorder="1" applyAlignment="1">
      <alignment horizontal="center"/>
    </xf>
    <xf numFmtId="165" fontId="52" fillId="0" borderId="0" xfId="0" applyNumberFormat="1" applyFont="1" applyFill="1" applyBorder="1" applyAlignment="1">
      <alignment horizontal="right"/>
    </xf>
    <xf numFmtId="165" fontId="52" fillId="0" borderId="0" xfId="0" quotePrefix="1" applyNumberFormat="1" applyFont="1" applyBorder="1" applyAlignment="1">
      <alignment horizontal="right"/>
    </xf>
    <xf numFmtId="165" fontId="52" fillId="0" borderId="10" xfId="0" quotePrefix="1" applyNumberFormat="1" applyFont="1" applyBorder="1" applyAlignment="1">
      <alignment horizontal="right"/>
    </xf>
    <xf numFmtId="166" fontId="52" fillId="0" borderId="0" xfId="0" applyNumberFormat="1" applyFont="1" applyBorder="1" applyAlignment="1">
      <alignment horizontal="center"/>
    </xf>
    <xf numFmtId="166" fontId="52" fillId="0" borderId="0" xfId="0" applyNumberFormat="1" applyFont="1" applyFill="1" applyBorder="1" applyAlignment="1">
      <alignment horizontal="center"/>
    </xf>
    <xf numFmtId="0" fontId="11" fillId="0" borderId="0" xfId="0" applyFont="1" applyBorder="1" applyAlignment="1">
      <alignment vertical="center" wrapText="1"/>
    </xf>
    <xf numFmtId="166" fontId="52" fillId="0" borderId="10" xfId="0" applyNumberFormat="1" applyFont="1" applyFill="1" applyBorder="1" applyAlignment="1">
      <alignment horizontal="center"/>
    </xf>
    <xf numFmtId="4" fontId="55" fillId="0" borderId="0" xfId="0" applyNumberFormat="1" applyFont="1" applyFill="1" applyBorder="1" applyAlignment="1">
      <alignment horizontal="center"/>
    </xf>
    <xf numFmtId="49" fontId="11" fillId="0" borderId="10" xfId="0" applyNumberFormat="1" applyFont="1" applyFill="1" applyBorder="1" applyAlignment="1">
      <alignment horizontal="center" vertical="top"/>
    </xf>
    <xf numFmtId="49" fontId="11" fillId="0" borderId="0" xfId="0" applyNumberFormat="1" applyFont="1" applyAlignment="1">
      <alignment horizontal="center" vertical="top"/>
    </xf>
    <xf numFmtId="4" fontId="11" fillId="0" borderId="10" xfId="0" applyNumberFormat="1" applyFont="1" applyBorder="1" applyAlignment="1">
      <alignment horizontal="center"/>
    </xf>
    <xf numFmtId="49" fontId="11" fillId="0" borderId="0" xfId="0" applyNumberFormat="1" applyFont="1" applyBorder="1" applyAlignment="1">
      <alignment horizontal="center" vertical="top"/>
    </xf>
    <xf numFmtId="0" fontId="11" fillId="0" borderId="0" xfId="0" applyFont="1" applyBorder="1" applyAlignment="1">
      <alignment horizontal="center"/>
    </xf>
    <xf numFmtId="4" fontId="11" fillId="0" borderId="0" xfId="0" applyNumberFormat="1" applyFont="1" applyBorder="1" applyAlignment="1">
      <alignment horizontal="right"/>
    </xf>
    <xf numFmtId="0" fontId="11" fillId="0" borderId="10" xfId="0" applyFont="1" applyBorder="1" applyAlignment="1">
      <alignment horizontal="center"/>
    </xf>
    <xf numFmtId="4" fontId="11" fillId="0" borderId="10" xfId="0" applyNumberFormat="1" applyFont="1" applyFill="1" applyBorder="1" applyAlignment="1">
      <alignment horizontal="center"/>
    </xf>
    <xf numFmtId="4" fontId="11" fillId="0" borderId="0" xfId="0" applyNumberFormat="1" applyFont="1" applyFill="1" applyBorder="1" applyAlignment="1">
      <alignment horizontal="center"/>
    </xf>
    <xf numFmtId="165" fontId="11" fillId="0" borderId="10" xfId="0" applyNumberFormat="1" applyFont="1" applyBorder="1" applyAlignment="1">
      <alignment horizontal="right"/>
    </xf>
    <xf numFmtId="0" fontId="11" fillId="0" borderId="0" xfId="0" applyFont="1" applyBorder="1" applyAlignment="1">
      <alignment vertical="center" wrapText="1"/>
    </xf>
    <xf numFmtId="49" fontId="11" fillId="0" borderId="10" xfId="0" applyNumberFormat="1" applyFont="1" applyFill="1" applyBorder="1" applyAlignment="1">
      <alignment horizontal="center" vertical="top"/>
    </xf>
    <xf numFmtId="49" fontId="11" fillId="0" borderId="0" xfId="0" applyNumberFormat="1" applyFont="1" applyAlignment="1">
      <alignment horizontal="center" vertical="top"/>
    </xf>
    <xf numFmtId="49" fontId="11" fillId="0" borderId="0" xfId="0" applyNumberFormat="1" applyFont="1" applyBorder="1" applyAlignment="1">
      <alignment horizontal="center" vertical="top"/>
    </xf>
    <xf numFmtId="0" fontId="11" fillId="0" borderId="0" xfId="0" applyFont="1" applyBorder="1" applyAlignment="1">
      <alignment horizontal="center"/>
    </xf>
    <xf numFmtId="0" fontId="11" fillId="0" borderId="0" xfId="0" applyFont="1" applyBorder="1" applyAlignment="1">
      <alignment horizontal="center" vertical="center"/>
    </xf>
    <xf numFmtId="0" fontId="11" fillId="0" borderId="0" xfId="0" applyFont="1" applyFill="1" applyBorder="1" applyAlignment="1">
      <alignment horizontal="center"/>
    </xf>
    <xf numFmtId="4" fontId="11" fillId="0" borderId="0" xfId="0" applyNumberFormat="1" applyFont="1" applyFill="1" applyBorder="1" applyAlignment="1">
      <alignment horizontal="center"/>
    </xf>
    <xf numFmtId="165" fontId="11" fillId="0" borderId="0" xfId="0" applyNumberFormat="1" applyFont="1" applyBorder="1" applyAlignment="1">
      <alignment horizontal="right"/>
    </xf>
    <xf numFmtId="0" fontId="11" fillId="0" borderId="0" xfId="0" applyFont="1" applyBorder="1" applyAlignment="1">
      <alignment vertical="center" wrapText="1"/>
    </xf>
    <xf numFmtId="4" fontId="87" fillId="0" borderId="0" xfId="0" applyNumberFormat="1" applyFont="1" applyFill="1" applyBorder="1" applyAlignment="1">
      <alignment horizontal="center" vertical="center"/>
    </xf>
    <xf numFmtId="4" fontId="87" fillId="0" borderId="0" xfId="0" applyNumberFormat="1" applyFont="1" applyFill="1" applyBorder="1" applyAlignment="1">
      <alignment horizontal="center"/>
    </xf>
    <xf numFmtId="49" fontId="11" fillId="0" borderId="0" xfId="0" applyNumberFormat="1" applyFont="1" applyAlignment="1">
      <alignment horizontal="center" vertical="top"/>
    </xf>
    <xf numFmtId="49" fontId="11" fillId="0" borderId="10" xfId="0" applyNumberFormat="1" applyFont="1" applyBorder="1" applyAlignment="1">
      <alignment horizontal="center" vertical="top"/>
    </xf>
    <xf numFmtId="49" fontId="12" fillId="12" borderId="11" xfId="0" applyNumberFormat="1" applyFont="1" applyFill="1" applyBorder="1" applyAlignment="1">
      <alignment horizontal="center" vertical="center"/>
    </xf>
    <xf numFmtId="49" fontId="11" fillId="0" borderId="0" xfId="0" applyNumberFormat="1" applyFont="1" applyBorder="1" applyAlignment="1">
      <alignment horizontal="center" vertical="top"/>
    </xf>
    <xf numFmtId="0" fontId="11" fillId="0" borderId="10" xfId="0" applyFont="1" applyBorder="1" applyAlignment="1">
      <alignment horizontal="center"/>
    </xf>
    <xf numFmtId="49" fontId="12" fillId="12" borderId="11" xfId="0" applyNumberFormat="1" applyFont="1" applyFill="1" applyBorder="1" applyAlignment="1">
      <alignment horizontal="center" vertical="top"/>
    </xf>
    <xf numFmtId="4" fontId="11" fillId="0" borderId="10" xfId="0" applyNumberFormat="1" applyFont="1" applyFill="1" applyBorder="1" applyAlignment="1">
      <alignment horizontal="center"/>
    </xf>
    <xf numFmtId="49" fontId="12" fillId="0" borderId="0" xfId="0" applyNumberFormat="1" applyFont="1" applyFill="1" applyBorder="1" applyAlignment="1">
      <alignment horizontal="center" vertical="center"/>
    </xf>
    <xf numFmtId="49" fontId="11" fillId="0" borderId="10"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0" xfId="0" applyNumberFormat="1" applyFont="1" applyFill="1" applyBorder="1" applyAlignment="1">
      <alignment horizontal="center" vertical="top"/>
    </xf>
    <xf numFmtId="49" fontId="12" fillId="0" borderId="0" xfId="0" applyNumberFormat="1" applyFont="1" applyFill="1" applyBorder="1" applyAlignment="1">
      <alignment horizontal="center" vertical="top"/>
    </xf>
    <xf numFmtId="49" fontId="12" fillId="0" borderId="11" xfId="0" applyNumberFormat="1" applyFont="1" applyFill="1" applyBorder="1" applyAlignment="1">
      <alignment horizontal="center" vertical="top"/>
    </xf>
    <xf numFmtId="49" fontId="11" fillId="0" borderId="0" xfId="0" applyNumberFormat="1" applyFont="1" applyBorder="1" applyAlignment="1">
      <alignment horizontal="center"/>
    </xf>
    <xf numFmtId="49" fontId="52" fillId="0" borderId="0" xfId="0" applyNumberFormat="1" applyFont="1" applyBorder="1" applyAlignment="1">
      <alignment horizontal="center" vertical="top"/>
    </xf>
    <xf numFmtId="49" fontId="52" fillId="0" borderId="10" xfId="0" applyNumberFormat="1" applyFont="1" applyBorder="1" applyAlignment="1">
      <alignment horizontal="center" vertical="top"/>
    </xf>
    <xf numFmtId="165" fontId="11" fillId="0" borderId="10" xfId="0" applyNumberFormat="1" applyFont="1" applyBorder="1" applyAlignment="1">
      <alignment horizontal="right"/>
    </xf>
    <xf numFmtId="49" fontId="52" fillId="0" borderId="0" xfId="0" applyNumberFormat="1" applyFont="1" applyFill="1" applyBorder="1" applyAlignment="1">
      <alignment horizontal="center" vertical="top" wrapText="1"/>
    </xf>
    <xf numFmtId="49" fontId="52" fillId="0" borderId="10" xfId="0" applyNumberFormat="1" applyFont="1" applyFill="1" applyBorder="1" applyAlignment="1">
      <alignment horizontal="center" wrapText="1"/>
    </xf>
    <xf numFmtId="49" fontId="11" fillId="0" borderId="0" xfId="0" applyNumberFormat="1" applyFont="1" applyFill="1" applyAlignment="1">
      <alignment horizontal="center" vertical="top"/>
    </xf>
    <xf numFmtId="49" fontId="11" fillId="0" borderId="10" xfId="0" applyNumberFormat="1" applyFont="1" applyFill="1" applyBorder="1" applyAlignment="1">
      <alignment horizontal="center" vertical="top"/>
    </xf>
    <xf numFmtId="0" fontId="15" fillId="26" borderId="18" xfId="0" applyFont="1" applyFill="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horizontal="center"/>
    </xf>
    <xf numFmtId="0" fontId="79" fillId="0" borderId="0" xfId="0" applyFont="1" applyBorder="1" applyAlignment="1">
      <alignment vertical="center" wrapText="1"/>
    </xf>
    <xf numFmtId="0" fontId="89" fillId="0" borderId="0" xfId="0" applyFont="1" applyAlignment="1"/>
    <xf numFmtId="0" fontId="89" fillId="0" borderId="0" xfId="0" applyFont="1" applyAlignment="1">
      <alignment wrapText="1"/>
    </xf>
    <xf numFmtId="0" fontId="90" fillId="0" borderId="0" xfId="0" applyFont="1" applyAlignment="1">
      <alignment vertical="center"/>
    </xf>
    <xf numFmtId="0" fontId="91" fillId="0" borderId="0" xfId="0" applyFont="1"/>
    <xf numFmtId="0" fontId="92" fillId="0" borderId="0" xfId="0" applyFont="1" applyFill="1"/>
    <xf numFmtId="0" fontId="89" fillId="0" borderId="0" xfId="0" applyFont="1" applyFill="1"/>
    <xf numFmtId="0" fontId="89" fillId="0" borderId="0" xfId="0" applyFont="1"/>
    <xf numFmtId="0" fontId="93" fillId="0" borderId="0" xfId="0" applyFont="1" applyAlignment="1">
      <alignment vertical="center"/>
    </xf>
    <xf numFmtId="0" fontId="59" fillId="0" borderId="0" xfId="0" applyFont="1" applyFill="1"/>
    <xf numFmtId="0" fontId="53" fillId="0" borderId="0" xfId="0" applyFont="1" applyFill="1"/>
    <xf numFmtId="0" fontId="53" fillId="0" borderId="10" xfId="0" applyFont="1" applyBorder="1" applyAlignment="1"/>
    <xf numFmtId="0" fontId="53" fillId="0" borderId="10" xfId="0" applyFont="1" applyBorder="1" applyAlignment="1">
      <alignment wrapText="1"/>
    </xf>
    <xf numFmtId="0" fontId="59" fillId="0" borderId="27" xfId="0" applyFont="1" applyBorder="1" applyAlignment="1">
      <alignment horizontal="center" wrapText="1"/>
    </xf>
    <xf numFmtId="49" fontId="59" fillId="0" borderId="27" xfId="0" applyNumberFormat="1" applyFont="1" applyBorder="1" applyAlignment="1">
      <alignment horizontal="center" wrapText="1"/>
    </xf>
    <xf numFmtId="0" fontId="59" fillId="0" borderId="27" xfId="0" applyFont="1" applyFill="1" applyBorder="1" applyAlignment="1">
      <alignment horizontal="center"/>
    </xf>
    <xf numFmtId="0" fontId="59" fillId="0" borderId="27" xfId="0" applyFont="1" applyFill="1" applyBorder="1" applyAlignment="1">
      <alignment horizontal="center" wrapText="1"/>
    </xf>
    <xf numFmtId="0" fontId="94" fillId="0" borderId="0" xfId="0" applyFont="1"/>
    <xf numFmtId="0" fontId="59" fillId="0" borderId="28" xfId="0" applyFont="1" applyBorder="1" applyAlignment="1">
      <alignment horizontal="center"/>
    </xf>
    <xf numFmtId="49" fontId="59" fillId="0" borderId="28" xfId="0" applyNumberFormat="1" applyFont="1" applyBorder="1" applyAlignment="1">
      <alignment horizontal="center" wrapText="1"/>
    </xf>
    <xf numFmtId="0" fontId="59" fillId="0" borderId="28" xfId="0" applyFont="1" applyFill="1" applyBorder="1" applyAlignment="1">
      <alignment horizontal="center"/>
    </xf>
    <xf numFmtId="49" fontId="59" fillId="0" borderId="0" xfId="0" applyNumberFormat="1" applyFont="1" applyBorder="1" applyAlignment="1">
      <alignment horizontal="center" wrapText="1"/>
    </xf>
    <xf numFmtId="0" fontId="59" fillId="0" borderId="0" xfId="0" applyFont="1" applyFill="1" applyBorder="1" applyAlignment="1">
      <alignment horizontal="center"/>
    </xf>
    <xf numFmtId="0" fontId="95" fillId="0" borderId="0" xfId="0" applyNumberFormat="1" applyFont="1" applyFill="1" applyBorder="1" applyAlignment="1">
      <alignment horizontal="justify" vertical="top" wrapText="1"/>
    </xf>
    <xf numFmtId="49" fontId="83" fillId="0" borderId="0" xfId="0" applyNumberFormat="1" applyFont="1" applyFill="1" applyBorder="1" applyAlignment="1">
      <alignment horizontal="left" wrapText="1"/>
    </xf>
    <xf numFmtId="49" fontId="59" fillId="0" borderId="0" xfId="0" applyNumberFormat="1" applyFont="1" applyAlignment="1">
      <alignment horizontal="right" vertical="top" wrapText="1"/>
    </xf>
    <xf numFmtId="2" fontId="59" fillId="0" borderId="0" xfId="0" applyNumberFormat="1" applyFont="1" applyBorder="1" applyAlignment="1">
      <alignment horizontal="center" wrapText="1"/>
    </xf>
    <xf numFmtId="0" fontId="53" fillId="27" borderId="0" xfId="0" applyFont="1" applyFill="1"/>
    <xf numFmtId="49" fontId="82" fillId="0" borderId="0" xfId="0" applyNumberFormat="1" applyFont="1" applyBorder="1" applyAlignment="1">
      <alignment wrapText="1"/>
    </xf>
    <xf numFmtId="49" fontId="82" fillId="0" borderId="0" xfId="0" applyNumberFormat="1" applyFont="1" applyBorder="1" applyAlignment="1">
      <alignment horizontal="left" wrapText="1"/>
    </xf>
    <xf numFmtId="0" fontId="89" fillId="0" borderId="0" xfId="0" applyNumberFormat="1" applyFont="1" applyFill="1" applyAlignment="1">
      <alignment horizontal="center" vertical="top"/>
    </xf>
    <xf numFmtId="0" fontId="89" fillId="0" borderId="0" xfId="0" applyNumberFormat="1" applyFont="1" applyFill="1" applyBorder="1" applyAlignment="1">
      <alignment horizontal="justify" vertical="top" wrapText="1"/>
    </xf>
    <xf numFmtId="0" fontId="89" fillId="0" borderId="0" xfId="0" applyFont="1" applyFill="1" applyBorder="1" applyAlignment="1">
      <alignment horizontal="center"/>
    </xf>
    <xf numFmtId="0" fontId="53" fillId="0" borderId="0" xfId="0" applyFont="1" applyFill="1" applyBorder="1" applyAlignment="1">
      <alignment horizontal="center" vertical="top"/>
    </xf>
    <xf numFmtId="0" fontId="53" fillId="0" borderId="0" xfId="0" applyNumberFormat="1" applyFont="1" applyFill="1" applyBorder="1" applyAlignment="1">
      <alignment horizontal="justify" vertical="top" wrapText="1"/>
    </xf>
    <xf numFmtId="0" fontId="53" fillId="0" borderId="0" xfId="0" applyFont="1" applyFill="1" applyBorder="1" applyAlignment="1">
      <alignment horizontal="center"/>
    </xf>
    <xf numFmtId="4" fontId="53" fillId="0" borderId="0" xfId="0" applyNumberFormat="1" applyFont="1" applyFill="1" applyBorder="1" applyAlignment="1">
      <alignment horizontal="center"/>
    </xf>
    <xf numFmtId="0" fontId="53" fillId="0" borderId="0" xfId="0" applyFont="1" applyBorder="1" applyAlignment="1">
      <alignment horizontal="center" vertical="top" wrapText="1"/>
    </xf>
    <xf numFmtId="0" fontId="53" fillId="0" borderId="0" xfId="0" applyFont="1" applyBorder="1" applyAlignment="1">
      <alignment horizontal="justify" vertical="top" wrapText="1"/>
    </xf>
    <xf numFmtId="4" fontId="53" fillId="0" borderId="0" xfId="0" applyNumberFormat="1" applyFont="1" applyFill="1" applyBorder="1" applyAlignment="1">
      <alignment horizontal="right"/>
    </xf>
    <xf numFmtId="0" fontId="89" fillId="0" borderId="0" xfId="0" applyFont="1" applyBorder="1" applyAlignment="1">
      <alignment horizontal="center" vertical="top" wrapText="1"/>
    </xf>
    <xf numFmtId="0" fontId="89" fillId="0" borderId="0" xfId="0" applyFont="1" applyBorder="1" applyAlignment="1">
      <alignment horizontal="justify" vertical="top" wrapText="1"/>
    </xf>
    <xf numFmtId="0" fontId="89" fillId="0" borderId="0" xfId="0" applyFont="1" applyBorder="1" applyAlignment="1">
      <alignment horizontal="center"/>
    </xf>
    <xf numFmtId="4" fontId="92" fillId="0" borderId="0" xfId="0" applyNumberFormat="1" applyFont="1" applyFill="1" applyBorder="1" applyAlignment="1">
      <alignment horizontal="center"/>
    </xf>
    <xf numFmtId="4" fontId="89" fillId="0" borderId="0" xfId="0" applyNumberFormat="1" applyFont="1" applyFill="1" applyBorder="1" applyAlignment="1">
      <alignment horizontal="right"/>
    </xf>
    <xf numFmtId="0" fontId="89" fillId="0" borderId="0" xfId="0" applyFont="1" applyBorder="1" applyAlignment="1">
      <alignment horizontal="center" wrapText="1"/>
    </xf>
    <xf numFmtId="0" fontId="53" fillId="0" borderId="0" xfId="0" applyNumberFormat="1" applyFont="1" applyFill="1" applyAlignment="1">
      <alignment horizontal="center" vertical="top"/>
    </xf>
    <xf numFmtId="0" fontId="89" fillId="0" borderId="0" xfId="0" applyNumberFormat="1" applyFont="1" applyFill="1" applyBorder="1" applyAlignment="1" applyProtection="1">
      <alignment vertical="top" wrapText="1"/>
    </xf>
    <xf numFmtId="0" fontId="89" fillId="0" borderId="0" xfId="0" applyFont="1" applyFill="1" applyBorder="1" applyAlignment="1">
      <alignment horizontal="center" vertical="top"/>
    </xf>
    <xf numFmtId="0" fontId="53" fillId="0" borderId="0" xfId="0" applyFont="1" applyFill="1" applyBorder="1" applyAlignment="1">
      <alignment horizontal="center" vertical="top" wrapText="1"/>
    </xf>
    <xf numFmtId="0" fontId="53" fillId="0" borderId="0" xfId="0" applyFont="1" applyFill="1" applyBorder="1" applyAlignment="1">
      <alignment horizontal="right"/>
    </xf>
    <xf numFmtId="0" fontId="59" fillId="0" borderId="0" xfId="0" applyFont="1" applyFill="1" applyBorder="1"/>
    <xf numFmtId="0" fontId="53" fillId="0" borderId="0" xfId="0" applyFont="1" applyFill="1" applyBorder="1" applyAlignment="1">
      <alignment vertical="top"/>
    </xf>
    <xf numFmtId="0" fontId="53" fillId="0" borderId="0" xfId="0" applyFont="1" applyFill="1" applyBorder="1" applyAlignment="1">
      <alignment vertical="top" wrapText="1"/>
    </xf>
    <xf numFmtId="0" fontId="89" fillId="0" borderId="0" xfId="0" applyFont="1" applyFill="1" applyBorder="1" applyAlignment="1">
      <alignment vertical="top"/>
    </xf>
    <xf numFmtId="0" fontId="89" fillId="0" borderId="0" xfId="0" applyFont="1" applyFill="1" applyBorder="1" applyAlignment="1">
      <alignment vertical="top" wrapText="1"/>
    </xf>
    <xf numFmtId="49" fontId="59" fillId="0" borderId="0" xfId="0" applyNumberFormat="1" applyFont="1" applyBorder="1" applyAlignment="1">
      <alignment horizontal="right" wrapText="1"/>
    </xf>
    <xf numFmtId="0" fontId="53" fillId="0" borderId="0" xfId="0" applyFont="1" applyFill="1" applyBorder="1" applyAlignment="1">
      <alignment horizontal="left" vertical="top" wrapText="1"/>
    </xf>
    <xf numFmtId="49" fontId="53" fillId="0" borderId="0" xfId="0" applyNumberFormat="1" applyFont="1" applyFill="1" applyBorder="1" applyAlignment="1">
      <alignment horizontal="justify" wrapText="1"/>
    </xf>
    <xf numFmtId="49" fontId="89" fillId="0" borderId="0" xfId="0" applyNumberFormat="1" applyFont="1" applyFill="1" applyBorder="1" applyAlignment="1">
      <alignment horizontal="justify" wrapText="1"/>
    </xf>
    <xf numFmtId="49" fontId="59" fillId="0" borderId="0" xfId="0" applyNumberFormat="1" applyFont="1" applyFill="1" applyBorder="1" applyAlignment="1">
      <alignment wrapText="1"/>
    </xf>
    <xf numFmtId="49" fontId="59" fillId="0" borderId="0" xfId="0" applyNumberFormat="1" applyFont="1" applyFill="1" applyBorder="1" applyAlignment="1">
      <alignment horizontal="right" wrapText="1"/>
    </xf>
    <xf numFmtId="0" fontId="53" fillId="0" borderId="0" xfId="0" applyNumberFormat="1" applyFont="1" applyFill="1" applyBorder="1" applyAlignment="1" applyProtection="1">
      <alignment vertical="top" wrapText="1"/>
    </xf>
    <xf numFmtId="0" fontId="53" fillId="0" borderId="0" xfId="0" applyNumberFormat="1" applyFont="1" applyAlignment="1">
      <alignment horizontal="justify" vertical="top" wrapText="1"/>
    </xf>
    <xf numFmtId="0" fontId="53" fillId="0" borderId="0" xfId="0" applyNumberFormat="1" applyFont="1" applyFill="1" applyBorder="1" applyAlignment="1">
      <alignment horizontal="left" vertical="top" wrapText="1"/>
    </xf>
    <xf numFmtId="0" fontId="53" fillId="0" borderId="0" xfId="0" applyFont="1" applyBorder="1" applyAlignment="1">
      <alignment horizontal="left" vertical="top" wrapText="1"/>
    </xf>
    <xf numFmtId="0" fontId="89" fillId="0" borderId="0" xfId="0" applyFont="1" applyBorder="1" applyAlignment="1">
      <alignment horizontal="center" vertical="top"/>
    </xf>
    <xf numFmtId="0" fontId="89" fillId="0" borderId="0" xfId="0" applyFont="1" applyBorder="1" applyAlignment="1">
      <alignment horizontal="left" vertical="top" wrapText="1"/>
    </xf>
    <xf numFmtId="0" fontId="92" fillId="0" borderId="0" xfId="0" applyFont="1" applyBorder="1" applyAlignment="1">
      <alignment horizontal="right"/>
    </xf>
    <xf numFmtId="0" fontId="89" fillId="0" borderId="0" xfId="0" applyFont="1" applyBorder="1" applyAlignment="1">
      <alignment horizontal="right"/>
    </xf>
    <xf numFmtId="0" fontId="53" fillId="0" borderId="0" xfId="0" applyFont="1" applyBorder="1" applyAlignment="1">
      <alignment horizontal="right" vertical="top" wrapText="1"/>
    </xf>
    <xf numFmtId="0" fontId="89" fillId="0" borderId="0" xfId="0" applyFont="1" applyBorder="1" applyAlignment="1">
      <alignment horizontal="right" vertical="top" wrapText="1"/>
    </xf>
    <xf numFmtId="0" fontId="53" fillId="0" borderId="0" xfId="0" applyFont="1" applyBorder="1" applyAlignment="1">
      <alignment horizontal="center" wrapText="1"/>
    </xf>
    <xf numFmtId="0" fontId="53" fillId="0" borderId="0" xfId="0" applyFont="1" applyFill="1" applyAlignment="1">
      <alignment horizontal="center"/>
    </xf>
    <xf numFmtId="0" fontId="89" fillId="0" borderId="0" xfId="0" applyNumberFormat="1" applyFont="1" applyFill="1" applyAlignment="1">
      <alignment horizontal="justify" vertical="top" wrapText="1"/>
    </xf>
    <xf numFmtId="0" fontId="89" fillId="0" borderId="0" xfId="0" applyFont="1" applyFill="1" applyAlignment="1">
      <alignment horizontal="center"/>
    </xf>
    <xf numFmtId="0" fontId="97" fillId="0" borderId="0" xfId="0" applyFont="1" applyFill="1" applyBorder="1" applyAlignment="1">
      <alignment horizontal="center" vertical="top"/>
    </xf>
    <xf numFmtId="0" fontId="97" fillId="0" borderId="0" xfId="0" applyFont="1" applyFill="1" applyBorder="1" applyAlignment="1">
      <alignment horizontal="center"/>
    </xf>
    <xf numFmtId="0" fontId="97" fillId="0" borderId="0" xfId="0" applyFont="1" applyFill="1" applyBorder="1" applyAlignment="1"/>
    <xf numFmtId="4" fontId="97" fillId="0" borderId="0" xfId="0" applyNumberFormat="1" applyFont="1" applyFill="1" applyBorder="1" applyAlignment="1">
      <alignment horizontal="right" wrapText="1"/>
    </xf>
    <xf numFmtId="0" fontId="97" fillId="0" borderId="0" xfId="0" applyFont="1" applyFill="1" applyBorder="1" applyAlignment="1">
      <alignment vertical="top"/>
    </xf>
    <xf numFmtId="0" fontId="98" fillId="0" borderId="0" xfId="0" applyFont="1" applyFill="1" applyBorder="1" applyAlignment="1">
      <alignment vertical="top"/>
    </xf>
    <xf numFmtId="0" fontId="98" fillId="0" borderId="0" xfId="0" applyFont="1" applyFill="1" applyBorder="1" applyAlignment="1">
      <alignment horizontal="justify" vertical="top" wrapText="1"/>
    </xf>
    <xf numFmtId="0" fontId="98" fillId="0" borderId="0" xfId="0" applyFont="1" applyFill="1" applyBorder="1" applyAlignment="1">
      <alignment horizontal="center"/>
    </xf>
    <xf numFmtId="0" fontId="98" fillId="0" borderId="0" xfId="0" applyFont="1" applyFill="1" applyBorder="1" applyAlignment="1"/>
    <xf numFmtId="4" fontId="98" fillId="0" borderId="0" xfId="0" applyNumberFormat="1" applyFont="1" applyFill="1" applyBorder="1" applyAlignment="1">
      <alignment horizontal="right" wrapText="1"/>
    </xf>
    <xf numFmtId="0" fontId="92" fillId="0" borderId="11" xfId="0" applyFont="1" applyBorder="1" applyAlignment="1">
      <alignment horizontal="center"/>
    </xf>
    <xf numFmtId="49" fontId="59" fillId="0" borderId="11" xfId="0" applyNumberFormat="1" applyFont="1" applyBorder="1" applyAlignment="1">
      <alignment horizontal="right" vertical="top" wrapText="1"/>
    </xf>
    <xf numFmtId="0" fontId="59" fillId="0" borderId="11" xfId="0" applyFont="1" applyBorder="1" applyAlignment="1">
      <alignment horizontal="center"/>
    </xf>
    <xf numFmtId="0" fontId="59" fillId="0" borderId="11" xfId="0" applyFont="1" applyFill="1" applyBorder="1" applyAlignment="1">
      <alignment horizontal="center"/>
    </xf>
    <xf numFmtId="4" fontId="59" fillId="0" borderId="11" xfId="0" applyNumberFormat="1" applyFont="1" applyFill="1" applyBorder="1" applyAlignment="1">
      <alignment horizontal="right"/>
    </xf>
    <xf numFmtId="0" fontId="92" fillId="0" borderId="0" xfId="0" applyFont="1" applyBorder="1" applyAlignment="1">
      <alignment horizontal="center"/>
    </xf>
    <xf numFmtId="49" fontId="92" fillId="0" borderId="0" xfId="0" applyNumberFormat="1" applyFont="1" applyAlignment="1">
      <alignment horizontal="right" vertical="top" wrapText="1"/>
    </xf>
    <xf numFmtId="0" fontId="92" fillId="0" borderId="0" xfId="0" applyFont="1" applyFill="1" applyBorder="1" applyAlignment="1">
      <alignment horizontal="center"/>
    </xf>
    <xf numFmtId="4" fontId="92" fillId="0" borderId="0" xfId="0" applyNumberFormat="1" applyFont="1" applyFill="1" applyBorder="1" applyAlignment="1">
      <alignment horizontal="right"/>
    </xf>
    <xf numFmtId="2" fontId="92" fillId="0" borderId="0" xfId="0" applyNumberFormat="1" applyFont="1" applyBorder="1" applyAlignment="1">
      <alignment horizontal="center" wrapText="1"/>
    </xf>
    <xf numFmtId="0" fontId="53" fillId="0" borderId="0" xfId="0" applyFont="1" applyBorder="1" applyAlignment="1">
      <alignment vertical="top" wrapText="1"/>
    </xf>
    <xf numFmtId="0" fontId="80" fillId="0" borderId="0" xfId="0" applyFont="1" applyBorder="1" applyAlignment="1">
      <alignment vertical="top" wrapText="1"/>
    </xf>
    <xf numFmtId="0" fontId="59" fillId="0" borderId="0" xfId="0" applyFont="1" applyBorder="1" applyAlignment="1">
      <alignment vertical="top" wrapText="1"/>
    </xf>
    <xf numFmtId="0" fontId="89" fillId="0" borderId="0" xfId="0" applyFont="1" applyBorder="1" applyAlignment="1">
      <alignment vertical="top" wrapText="1"/>
    </xf>
    <xf numFmtId="49" fontId="89" fillId="0" borderId="0" xfId="0" applyNumberFormat="1" applyFont="1" applyBorder="1" applyAlignment="1">
      <alignment horizontal="center" wrapText="1"/>
    </xf>
    <xf numFmtId="2" fontId="89" fillId="0" borderId="0" xfId="0" applyNumberFormat="1" applyFont="1" applyBorder="1" applyAlignment="1">
      <alignment horizontal="right" wrapText="1"/>
    </xf>
    <xf numFmtId="49" fontId="53" fillId="0" borderId="0" xfId="0" applyNumberFormat="1" applyFont="1" applyBorder="1" applyAlignment="1">
      <alignment horizontal="center" wrapText="1"/>
    </xf>
    <xf numFmtId="2" fontId="53" fillId="0" borderId="0" xfId="0" applyNumberFormat="1" applyFont="1" applyBorder="1" applyAlignment="1">
      <alignment horizontal="right" wrapText="1"/>
    </xf>
    <xf numFmtId="0" fontId="53" fillId="0" borderId="0" xfId="0" applyFont="1" applyFill="1" applyBorder="1" applyAlignment="1">
      <alignment horizontal="center" wrapText="1"/>
    </xf>
    <xf numFmtId="0" fontId="92" fillId="0" borderId="0" xfId="0" applyFont="1" applyBorder="1" applyAlignment="1">
      <alignment vertical="top" wrapText="1"/>
    </xf>
    <xf numFmtId="1" fontId="53" fillId="0" borderId="0" xfId="41213" applyNumberFormat="1" applyFont="1" applyFill="1" applyBorder="1" applyAlignment="1">
      <alignment horizontal="center"/>
    </xf>
    <xf numFmtId="0" fontId="89" fillId="0" borderId="0" xfId="0" applyFont="1" applyFill="1" applyBorder="1" applyAlignment="1">
      <alignment horizontal="left" vertical="top" wrapText="1"/>
    </xf>
    <xf numFmtId="1" fontId="89" fillId="0" borderId="0" xfId="41213" applyNumberFormat="1" applyFont="1" applyFill="1" applyBorder="1" applyAlignment="1">
      <alignment horizontal="center"/>
    </xf>
    <xf numFmtId="0" fontId="53" fillId="0" borderId="0" xfId="0" applyNumberFormat="1" applyFont="1" applyAlignment="1">
      <alignment horizontal="center" vertical="top"/>
    </xf>
    <xf numFmtId="1" fontId="59" fillId="0" borderId="0" xfId="41213" applyNumberFormat="1" applyFont="1" applyFill="1" applyBorder="1" applyAlignment="1">
      <alignment horizontal="center"/>
    </xf>
    <xf numFmtId="0" fontId="53" fillId="0" borderId="0" xfId="0" applyFont="1" applyFill="1" applyAlignment="1">
      <alignment horizontal="right"/>
    </xf>
    <xf numFmtId="0" fontId="53" fillId="0" borderId="0" xfId="0" applyFont="1" applyAlignment="1">
      <alignment horizontal="center"/>
    </xf>
    <xf numFmtId="4" fontId="59" fillId="0" borderId="0" xfId="0" applyNumberFormat="1" applyFont="1" applyFill="1" applyAlignment="1">
      <alignment horizontal="center"/>
    </xf>
    <xf numFmtId="2" fontId="89" fillId="0" borderId="0" xfId="0" applyNumberFormat="1" applyFont="1" applyBorder="1" applyAlignment="1">
      <alignment horizontal="center" wrapText="1"/>
    </xf>
    <xf numFmtId="4" fontId="59" fillId="0" borderId="0" xfId="0" applyNumberFormat="1" applyFont="1" applyFill="1" applyBorder="1" applyAlignment="1">
      <alignment horizontal="right"/>
    </xf>
    <xf numFmtId="0" fontId="53" fillId="27" borderId="0" xfId="0" applyFont="1" applyFill="1" applyAlignment="1">
      <alignment horizontal="right"/>
    </xf>
    <xf numFmtId="0" fontId="53" fillId="0" borderId="0" xfId="0" applyNumberFormat="1" applyFont="1" applyFill="1" applyAlignment="1">
      <alignment horizontal="justify" vertical="top" wrapText="1"/>
    </xf>
    <xf numFmtId="0" fontId="59" fillId="0" borderId="0" xfId="0" applyFont="1" applyBorder="1" applyAlignment="1">
      <alignment horizontal="right" vertical="top" wrapText="1"/>
    </xf>
    <xf numFmtId="0" fontId="53" fillId="0" borderId="11" xfId="0" applyFont="1" applyBorder="1"/>
    <xf numFmtId="0" fontId="53" fillId="0" borderId="11" xfId="0" applyFont="1" applyBorder="1" applyAlignment="1">
      <alignment horizontal="center"/>
    </xf>
    <xf numFmtId="0" fontId="53" fillId="27" borderId="0" xfId="0" applyFont="1" applyFill="1" applyAlignment="1">
      <alignment horizontal="left"/>
    </xf>
    <xf numFmtId="0" fontId="53" fillId="0" borderId="0" xfId="0" applyFont="1" applyFill="1" applyBorder="1" applyAlignment="1">
      <alignment horizontal="justify" vertical="top" wrapText="1"/>
    </xf>
    <xf numFmtId="0" fontId="53" fillId="0" borderId="0" xfId="0" applyFont="1" applyFill="1" applyBorder="1" applyAlignment="1">
      <alignment horizontal="right" wrapText="1"/>
    </xf>
    <xf numFmtId="0" fontId="53" fillId="0" borderId="0" xfId="0" applyFont="1" applyFill="1" applyBorder="1"/>
    <xf numFmtId="0" fontId="81" fillId="0" borderId="0" xfId="0" applyFont="1" applyFill="1" applyBorder="1" applyAlignment="1">
      <alignment horizontal="center" vertical="top"/>
    </xf>
    <xf numFmtId="49" fontId="53" fillId="0" borderId="0" xfId="0" applyNumberFormat="1" applyFont="1" applyFill="1" applyBorder="1" applyAlignment="1">
      <alignment wrapText="1"/>
    </xf>
    <xf numFmtId="49" fontId="99" fillId="0" borderId="0" xfId="0" applyNumberFormat="1" applyFont="1" applyFill="1" applyBorder="1" applyAlignment="1">
      <alignment horizontal="center" vertical="top" wrapText="1"/>
    </xf>
    <xf numFmtId="0" fontId="100" fillId="0" borderId="0" xfId="0" applyFont="1" applyFill="1" applyBorder="1"/>
    <xf numFmtId="0" fontId="81" fillId="0" borderId="0" xfId="0" applyFont="1" applyFill="1" applyBorder="1"/>
    <xf numFmtId="0" fontId="100" fillId="0" borderId="0" xfId="0" applyFont="1" applyFill="1" applyBorder="1" applyAlignment="1">
      <alignment horizontal="right"/>
    </xf>
    <xf numFmtId="0" fontId="53" fillId="0" borderId="11" xfId="0" applyFont="1" applyBorder="1" applyAlignment="1">
      <alignment horizontal="center" vertical="top"/>
    </xf>
    <xf numFmtId="49" fontId="80" fillId="0" borderId="11" xfId="0" applyNumberFormat="1" applyFont="1" applyBorder="1" applyAlignment="1">
      <alignment horizontal="right" vertical="top" wrapText="1"/>
    </xf>
    <xf numFmtId="0" fontId="53" fillId="0" borderId="11" xfId="0" applyFont="1" applyFill="1" applyBorder="1"/>
    <xf numFmtId="0" fontId="59" fillId="0" borderId="11" xfId="0" applyFont="1" applyFill="1" applyBorder="1"/>
    <xf numFmtId="4" fontId="80" fillId="0" borderId="11" xfId="0" applyNumberFormat="1" applyFont="1" applyFill="1" applyBorder="1" applyAlignment="1">
      <alignment horizontal="right"/>
    </xf>
    <xf numFmtId="49" fontId="80" fillId="0" borderId="0" xfId="0" applyNumberFormat="1" applyFont="1" applyBorder="1" applyAlignment="1">
      <alignment horizontal="right" vertical="top" wrapText="1"/>
    </xf>
    <xf numFmtId="4" fontId="80" fillId="0" borderId="0" xfId="0" applyNumberFormat="1" applyFont="1" applyFill="1" applyBorder="1" applyAlignment="1">
      <alignment horizontal="right"/>
    </xf>
    <xf numFmtId="49" fontId="89" fillId="0" borderId="0" xfId="0" applyNumberFormat="1" applyFont="1" applyAlignment="1">
      <alignment wrapText="1"/>
    </xf>
    <xf numFmtId="0" fontId="101" fillId="0" borderId="0" xfId="0" applyFont="1" applyAlignment="1">
      <alignment horizontal="justify" vertical="center" wrapText="1"/>
    </xf>
    <xf numFmtId="0" fontId="89" fillId="0" borderId="0" xfId="0" applyFont="1" applyAlignment="1">
      <alignment horizontal="center" vertical="top"/>
    </xf>
    <xf numFmtId="49" fontId="89" fillId="0" borderId="0" xfId="0" applyNumberFormat="1" applyFont="1" applyAlignment="1">
      <alignment horizontal="justify" wrapText="1"/>
    </xf>
    <xf numFmtId="0" fontId="92" fillId="0" borderId="0" xfId="0" applyFont="1"/>
    <xf numFmtId="0" fontId="89" fillId="0" borderId="0" xfId="0" applyFont="1" applyAlignment="1">
      <alignment horizontal="justify" wrapText="1"/>
    </xf>
    <xf numFmtId="49" fontId="89" fillId="0" borderId="0" xfId="0" applyNumberFormat="1" applyFont="1" applyAlignment="1">
      <alignment horizontal="right" wrapText="1"/>
    </xf>
    <xf numFmtId="49" fontId="89" fillId="0" borderId="0" xfId="0" applyNumberFormat="1" applyFont="1" applyAlignment="1">
      <alignment horizontal="left" wrapText="1"/>
    </xf>
    <xf numFmtId="0" fontId="89" fillId="0" borderId="0" xfId="0" applyNumberFormat="1" applyFont="1" applyAlignment="1">
      <alignment horizontal="center" vertical="top"/>
    </xf>
    <xf numFmtId="170" fontId="104" fillId="0" borderId="0" xfId="41214" applyFont="1" applyFill="1" applyAlignment="1">
      <alignment vertical="justify"/>
    </xf>
    <xf numFmtId="0" fontId="89" fillId="0" borderId="0" xfId="0" applyNumberFormat="1" applyFont="1" applyAlignment="1">
      <alignment horizontal="justify" vertical="top" wrapText="1"/>
    </xf>
    <xf numFmtId="0" fontId="89" fillId="0" borderId="0" xfId="0" applyFont="1" applyAlignment="1">
      <alignment horizontal="center"/>
    </xf>
    <xf numFmtId="170" fontId="106" fillId="0" borderId="0" xfId="41214" applyFont="1" applyFill="1" applyAlignment="1">
      <alignment vertical="top"/>
    </xf>
    <xf numFmtId="170" fontId="105" fillId="0" borderId="0" xfId="41214" applyFont="1" applyFill="1" applyAlignment="1">
      <alignment horizontal="left" vertical="center" wrapText="1"/>
    </xf>
    <xf numFmtId="170" fontId="106" fillId="0" borderId="0" xfId="41214" applyFont="1" applyFill="1" applyAlignment="1">
      <alignment horizontal="right" vertical="center"/>
    </xf>
    <xf numFmtId="170" fontId="106" fillId="0" borderId="0" xfId="41214" applyFont="1" applyFill="1" applyAlignment="1">
      <alignment horizontal="left" vertical="center"/>
    </xf>
    <xf numFmtId="170" fontId="105" fillId="0" borderId="0" xfId="41214" applyFont="1" applyFill="1" applyAlignment="1">
      <alignment vertical="center"/>
    </xf>
    <xf numFmtId="170" fontId="106" fillId="0" borderId="0" xfId="41214" applyFont="1" applyFill="1" applyAlignment="1">
      <alignment vertical="center"/>
    </xf>
    <xf numFmtId="4" fontId="106" fillId="0" borderId="0" xfId="41214" applyNumberFormat="1" applyFont="1" applyFill="1" applyAlignment="1">
      <alignment vertical="center"/>
    </xf>
    <xf numFmtId="4" fontId="106" fillId="0" borderId="0" xfId="41214" applyNumberFormat="1" applyFont="1" applyFill="1" applyAlignment="1">
      <alignment horizontal="right" vertical="center"/>
    </xf>
    <xf numFmtId="170" fontId="107" fillId="0" borderId="0" xfId="41215" applyFont="1"/>
    <xf numFmtId="170" fontId="107" fillId="0" borderId="0" xfId="41215" applyFont="1" applyAlignment="1">
      <alignment horizontal="right" vertical="center"/>
    </xf>
    <xf numFmtId="170" fontId="107" fillId="0" borderId="0" xfId="41215" applyFont="1" applyAlignment="1"/>
    <xf numFmtId="170" fontId="108" fillId="0" borderId="0" xfId="41215" applyFont="1" applyAlignment="1"/>
    <xf numFmtId="171" fontId="107" fillId="0" borderId="0" xfId="41215" applyNumberFormat="1" applyFont="1" applyAlignment="1">
      <alignment horizontal="right" vertical="center"/>
    </xf>
    <xf numFmtId="170" fontId="108" fillId="0" borderId="0" xfId="41215" applyFont="1"/>
    <xf numFmtId="0" fontId="107" fillId="0" borderId="0" xfId="41215" applyNumberFormat="1" applyFont="1" applyAlignment="1">
      <alignment horizontal="right" vertical="center"/>
    </xf>
    <xf numFmtId="0" fontId="91" fillId="0" borderId="0" xfId="41215" applyNumberFormat="1" applyFont="1" applyAlignment="1">
      <alignment horizontal="right" vertical="center"/>
    </xf>
    <xf numFmtId="170" fontId="109" fillId="0" borderId="0" xfId="41215" applyFont="1"/>
    <xf numFmtId="171" fontId="89" fillId="0" borderId="0" xfId="41215" applyNumberFormat="1" applyFont="1" applyAlignment="1">
      <alignment horizontal="left" vertical="center"/>
    </xf>
    <xf numFmtId="171" fontId="91" fillId="0" borderId="0" xfId="41215" applyNumberFormat="1" applyFont="1" applyAlignment="1"/>
    <xf numFmtId="165" fontId="79" fillId="0" borderId="13" xfId="0" applyNumberFormat="1" applyFont="1" applyFill="1" applyBorder="1" applyAlignment="1">
      <alignment horizontal="right" vertical="center"/>
    </xf>
    <xf numFmtId="165" fontId="79" fillId="0" borderId="10" xfId="0" applyNumberFormat="1" applyFont="1" applyFill="1" applyBorder="1" applyAlignment="1">
      <alignment horizontal="right" vertical="center"/>
    </xf>
    <xf numFmtId="170" fontId="106" fillId="0" borderId="0" xfId="41214" applyFont="1" applyFill="1" applyAlignment="1">
      <alignment horizontal="left" vertical="justify" wrapText="1"/>
    </xf>
    <xf numFmtId="0" fontId="59" fillId="0" borderId="0" xfId="0" applyFont="1" applyAlignment="1">
      <alignment horizontal="center"/>
    </xf>
    <xf numFmtId="49" fontId="85" fillId="0" borderId="0" xfId="0" applyNumberFormat="1" applyFont="1" applyFill="1" applyBorder="1" applyAlignment="1">
      <alignment horizontal="left" wrapText="1"/>
    </xf>
    <xf numFmtId="49" fontId="59" fillId="0" borderId="0" xfId="0" applyNumberFormat="1" applyFont="1" applyBorder="1" applyAlignment="1">
      <alignment horizontal="left" wrapText="1"/>
    </xf>
    <xf numFmtId="49" fontId="59" fillId="0" borderId="0" xfId="0" applyNumberFormat="1" applyFont="1" applyBorder="1" applyAlignment="1">
      <alignment wrapText="1"/>
    </xf>
    <xf numFmtId="49" fontId="82" fillId="27" borderId="0" xfId="0" applyNumberFormat="1" applyFont="1" applyFill="1" applyBorder="1" applyAlignment="1">
      <alignment horizontal="left" wrapText="1"/>
    </xf>
    <xf numFmtId="0" fontId="59" fillId="0" borderId="0" xfId="0" applyFont="1" applyBorder="1" applyAlignment="1">
      <alignment horizontal="center"/>
    </xf>
    <xf numFmtId="0" fontId="53" fillId="0" borderId="0" xfId="0" applyFont="1" applyBorder="1" applyAlignment="1">
      <alignment horizontal="center" vertical="top"/>
    </xf>
    <xf numFmtId="0" fontId="53" fillId="0" borderId="0" xfId="0" applyFont="1" applyBorder="1" applyAlignment="1">
      <alignment horizontal="center"/>
    </xf>
    <xf numFmtId="0" fontId="59" fillId="0" borderId="0" xfId="0" applyFont="1" applyBorder="1" applyAlignment="1">
      <alignment horizontal="right"/>
    </xf>
    <xf numFmtId="0" fontId="53" fillId="0" borderId="0" xfId="0" applyFont="1" applyBorder="1" applyAlignment="1">
      <alignment horizontal="right"/>
    </xf>
    <xf numFmtId="0" fontId="42" fillId="0" borderId="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11" fillId="0" borderId="0" xfId="0" applyFont="1" applyBorder="1" applyAlignment="1">
      <alignment horizontal="center"/>
    </xf>
    <xf numFmtId="49" fontId="82" fillId="27" borderId="0" xfId="0" applyNumberFormat="1" applyFont="1" applyFill="1" applyBorder="1" applyAlignment="1">
      <alignment horizontal="left" wrapText="1"/>
    </xf>
    <xf numFmtId="0" fontId="59" fillId="0" borderId="0" xfId="0" applyFont="1" applyBorder="1" applyAlignment="1">
      <alignment horizontal="center"/>
    </xf>
    <xf numFmtId="49" fontId="59" fillId="0" borderId="0" xfId="0" applyNumberFormat="1" applyFont="1" applyBorder="1" applyAlignment="1">
      <alignment horizontal="left" wrapText="1"/>
    </xf>
    <xf numFmtId="49" fontId="59" fillId="0" borderId="0" xfId="0" applyNumberFormat="1" applyFont="1" applyFill="1" applyBorder="1" applyAlignment="1">
      <alignment horizontal="left" wrapText="1"/>
    </xf>
    <xf numFmtId="0" fontId="53" fillId="0" borderId="0" xfId="0" applyFont="1" applyBorder="1" applyAlignment="1">
      <alignment horizontal="center" vertical="top"/>
    </xf>
    <xf numFmtId="0" fontId="53" fillId="0" borderId="0" xfId="0" applyFont="1" applyBorder="1" applyAlignment="1">
      <alignment horizontal="center"/>
    </xf>
    <xf numFmtId="0" fontId="59" fillId="0" borderId="0" xfId="0" applyFont="1" applyBorder="1" applyAlignment="1">
      <alignment horizontal="right"/>
    </xf>
    <xf numFmtId="0" fontId="53" fillId="0" borderId="0" xfId="0" applyFont="1" applyBorder="1" applyAlignment="1">
      <alignment horizontal="right"/>
    </xf>
    <xf numFmtId="49" fontId="85" fillId="0" borderId="0" xfId="0" applyNumberFormat="1" applyFont="1" applyFill="1" applyBorder="1" applyAlignment="1">
      <alignment horizontal="left" wrapText="1"/>
    </xf>
    <xf numFmtId="49" fontId="59" fillId="0" borderId="0" xfId="0" applyNumberFormat="1" applyFont="1" applyBorder="1" applyAlignment="1">
      <alignment wrapText="1"/>
    </xf>
    <xf numFmtId="0" fontId="53" fillId="0" borderId="0" xfId="0" applyFont="1" applyAlignment="1">
      <alignment wrapText="1"/>
    </xf>
    <xf numFmtId="49" fontId="82" fillId="27" borderId="0" xfId="0" applyNumberFormat="1" applyFont="1" applyFill="1" applyBorder="1" applyAlignment="1">
      <alignment horizontal="center" wrapText="1"/>
    </xf>
    <xf numFmtId="170" fontId="106" fillId="0" borderId="0" xfId="41214" applyFont="1" applyFill="1" applyAlignment="1">
      <alignment horizontal="left" vertical="justify" wrapText="1"/>
    </xf>
    <xf numFmtId="0" fontId="80" fillId="0" borderId="0" xfId="0" applyFont="1" applyAlignment="1">
      <alignment horizontal="center" vertical="center"/>
    </xf>
    <xf numFmtId="0" fontId="59" fillId="0" borderId="0" xfId="0" applyFont="1" applyAlignment="1">
      <alignment horizontal="center"/>
    </xf>
    <xf numFmtId="0" fontId="101" fillId="0" borderId="0" xfId="0" applyFont="1" applyAlignment="1">
      <alignment horizontal="center" vertical="center"/>
    </xf>
    <xf numFmtId="170" fontId="103" fillId="0" borderId="0" xfId="41214" applyFont="1" applyFill="1" applyAlignment="1">
      <alignment horizontal="left" vertical="justify"/>
    </xf>
    <xf numFmtId="170" fontId="105" fillId="0" borderId="0" xfId="41214" applyFont="1" applyFill="1" applyAlignment="1">
      <alignment horizontal="left" vertical="top" wrapText="1"/>
    </xf>
    <xf numFmtId="0" fontId="82" fillId="13" borderId="17" xfId="0" applyFont="1" applyFill="1" applyBorder="1" applyAlignment="1">
      <alignment horizontal="center" vertical="center"/>
    </xf>
    <xf numFmtId="0" fontId="84" fillId="0" borderId="17" xfId="0" applyFont="1" applyBorder="1" applyAlignment="1">
      <alignment horizontal="center"/>
    </xf>
    <xf numFmtId="0" fontId="59" fillId="13" borderId="13" xfId="0" applyFont="1" applyFill="1" applyBorder="1" applyAlignment="1">
      <alignment horizontal="left" vertical="center" wrapText="1"/>
    </xf>
    <xf numFmtId="0" fontId="59" fillId="0" borderId="0" xfId="0" applyFont="1" applyBorder="1" applyAlignment="1">
      <alignment horizontal="left"/>
    </xf>
  </cellXfs>
  <cellStyles count="41216">
    <cellStyle name="20% - Accent1 2" xfId="3985"/>
    <cellStyle name="20% - Accent2 2" xfId="3986"/>
    <cellStyle name="20% - Accent3 2" xfId="3987"/>
    <cellStyle name="20% - Accent4 2" xfId="3988"/>
    <cellStyle name="20% - Accent5 2" xfId="3989"/>
    <cellStyle name="20% - Accent6 2" xfId="3990"/>
    <cellStyle name="20% - Isticanje1" xfId="24"/>
    <cellStyle name="20% - Isticanje1 2" xfId="41172"/>
    <cellStyle name="20% - Isticanje2" xfId="25"/>
    <cellStyle name="20% - Isticanje2 2" xfId="41173"/>
    <cellStyle name="20% - Isticanje3" xfId="26"/>
    <cellStyle name="20% - Isticanje3 2" xfId="41174"/>
    <cellStyle name="20% - Isticanje4" xfId="27"/>
    <cellStyle name="20% - Isticanje4 2" xfId="41175"/>
    <cellStyle name="20% - Isticanje5" xfId="28"/>
    <cellStyle name="20% - Isticanje5 2" xfId="41176"/>
    <cellStyle name="20% - Isticanje6" xfId="29"/>
    <cellStyle name="20% - Isticanje6 2" xfId="41177"/>
    <cellStyle name="40% - Accent1 2" xfId="3996"/>
    <cellStyle name="40% - Accent2 2" xfId="3991"/>
    <cellStyle name="40% - Accent3 2" xfId="3992"/>
    <cellStyle name="40% - Accent4 2" xfId="3993"/>
    <cellStyle name="40% - Accent5 2" xfId="3994"/>
    <cellStyle name="40% - Accent6 2" xfId="3995"/>
    <cellStyle name="40% - Isticanje2" xfId="30"/>
    <cellStyle name="40% - Isticanje2 2" xfId="41178"/>
    <cellStyle name="40% - Isticanje3" xfId="31"/>
    <cellStyle name="40% - Isticanje3 2" xfId="41179"/>
    <cellStyle name="40% - Isticanje4" xfId="32"/>
    <cellStyle name="40% - Isticanje4 2" xfId="41180"/>
    <cellStyle name="40% - Isticanje5" xfId="33"/>
    <cellStyle name="40% - Isticanje5 2" xfId="41181"/>
    <cellStyle name="40% - Isticanje6" xfId="34"/>
    <cellStyle name="40% - Isticanje6 2" xfId="41182"/>
    <cellStyle name="40% - Naglasak1" xfId="35"/>
    <cellStyle name="40% - Naglasak1 2" xfId="41183"/>
    <cellStyle name="60% - Accent1 2" xfId="3997"/>
    <cellStyle name="60% - Accent2 2" xfId="3998"/>
    <cellStyle name="60% - Accent3 2" xfId="3999"/>
    <cellStyle name="60% - Accent4 2" xfId="4000"/>
    <cellStyle name="60% - Accent5 2" xfId="4001"/>
    <cellStyle name="60% - Accent6 2" xfId="4002"/>
    <cellStyle name="60% - Isticanje1" xfId="36"/>
    <cellStyle name="60% - Isticanje1 2" xfId="41184"/>
    <cellStyle name="60% - Isticanje2" xfId="37"/>
    <cellStyle name="60% - Isticanje2 2" xfId="41185"/>
    <cellStyle name="60% - Isticanje3" xfId="38"/>
    <cellStyle name="60% - Isticanje3 2" xfId="41186"/>
    <cellStyle name="60% - Isticanje4" xfId="39"/>
    <cellStyle name="60% - Isticanje4 2" xfId="41187"/>
    <cellStyle name="60% - Isticanje5" xfId="40"/>
    <cellStyle name="60% - Isticanje5 2" xfId="41188"/>
    <cellStyle name="60% - Isticanje6" xfId="41"/>
    <cellStyle name="60% - Isticanje6 2" xfId="41189"/>
    <cellStyle name="Accent1 2" xfId="4005"/>
    <cellStyle name="Accent2 2" xfId="4006"/>
    <cellStyle name="Accent3 2" xfId="4007"/>
    <cellStyle name="Accent4 2" xfId="4008"/>
    <cellStyle name="Accent5 2" xfId="4009"/>
    <cellStyle name="Accent6 2" xfId="4010"/>
    <cellStyle name="Bad 2" xfId="4013"/>
    <cellStyle name="Bilješka" xfId="42"/>
    <cellStyle name="Bilješka 2" xfId="41190"/>
    <cellStyle name="Calculation 2" xfId="4012"/>
    <cellStyle name="Check Cell 2" xfId="4021"/>
    <cellStyle name="Comma 2" xfId="4026"/>
    <cellStyle name="Dobro" xfId="43"/>
    <cellStyle name="Dobro 2" xfId="41191"/>
    <cellStyle name="Explanatory Text 2" xfId="4022"/>
    <cellStyle name="Good 2" xfId="4004"/>
    <cellStyle name="Heading 1 2" xfId="4015"/>
    <cellStyle name="Heading 2 2" xfId="4016"/>
    <cellStyle name="Heading 3 2" xfId="4017"/>
    <cellStyle name="Heading 4 2" xfId="4018"/>
    <cellStyle name="Input 2" xfId="4025"/>
    <cellStyle name="Isticanje1" xfId="44"/>
    <cellStyle name="Isticanje1 2" xfId="41192"/>
    <cellStyle name="Isticanje2" xfId="45"/>
    <cellStyle name="Isticanje2 2" xfId="41193"/>
    <cellStyle name="Isticanje3" xfId="46"/>
    <cellStyle name="Isticanje3 2" xfId="41194"/>
    <cellStyle name="Isticanje4" xfId="47"/>
    <cellStyle name="Isticanje4 2" xfId="41195"/>
    <cellStyle name="Isticanje5" xfId="48"/>
    <cellStyle name="Isticanje5 2" xfId="41196"/>
    <cellStyle name="Isticanje6" xfId="49"/>
    <cellStyle name="Isticanje6 2" xfId="41197"/>
    <cellStyle name="Izlaz" xfId="50"/>
    <cellStyle name="Izlaz 2" xfId="41198"/>
    <cellStyle name="Izračun" xfId="51"/>
    <cellStyle name="Izračun 2" xfId="41199"/>
    <cellStyle name="Linked Cell 2" xfId="4020"/>
    <cellStyle name="Loše" xfId="52"/>
    <cellStyle name="Loše 2" xfId="41200"/>
    <cellStyle name="Naslov" xfId="53"/>
    <cellStyle name="Naslov 1" xfId="54"/>
    <cellStyle name="Naslov 1 2" xfId="41201"/>
    <cellStyle name="Naslov 2" xfId="55"/>
    <cellStyle name="Naslov 2 2" xfId="41202"/>
    <cellStyle name="Naslov 3" xfId="56"/>
    <cellStyle name="Naslov 3 2" xfId="41203"/>
    <cellStyle name="Naslov 4" xfId="57"/>
    <cellStyle name="Naslov 4 2" xfId="41204"/>
    <cellStyle name="Naslov 5" xfId="41205"/>
    <cellStyle name="Naslov_Troškovnik D2" xfId="4754"/>
    <cellStyle name="Neutral 2" xfId="4019"/>
    <cellStyle name="Neutralno" xfId="58"/>
    <cellStyle name="Neutralno 2" xfId="41206"/>
    <cellStyle name="Normal 10" xfId="9"/>
    <cellStyle name="Normal 11" xfId="10"/>
    <cellStyle name="Normal 12" xfId="11"/>
    <cellStyle name="Normal 13" xfId="21"/>
    <cellStyle name="Normal 14" xfId="12"/>
    <cellStyle name="Normal 15" xfId="15"/>
    <cellStyle name="Normal 16" xfId="16"/>
    <cellStyle name="Normal 17" xfId="22"/>
    <cellStyle name="Normal 18" xfId="17"/>
    <cellStyle name="Normal 19" xfId="18"/>
    <cellStyle name="Normal 2" xfId="99"/>
    <cellStyle name="Normal 2 10" xfId="89"/>
    <cellStyle name="Normal 2 11" xfId="91"/>
    <cellStyle name="Normal 2 12" xfId="96"/>
    <cellStyle name="Normal 2 13" xfId="98"/>
    <cellStyle name="Normal 2 14" xfId="97"/>
    <cellStyle name="Normal 2 15" xfId="100"/>
    <cellStyle name="Normal 2 16" xfId="101"/>
    <cellStyle name="Normal 2 17" xfId="104"/>
    <cellStyle name="Normal 2 18" xfId="105"/>
    <cellStyle name="Normal 2 19" xfId="108"/>
    <cellStyle name="Normal 2 2" xfId="1"/>
    <cellStyle name="Normal 2 20" xfId="109"/>
    <cellStyle name="Normal 2 20 10" xfId="865"/>
    <cellStyle name="Normal 2 20 10 2" xfId="4756"/>
    <cellStyle name="Normal 2 20 10 2 2" xfId="6014"/>
    <cellStyle name="Normal 2 20 10 2 2 2" xfId="37622"/>
    <cellStyle name="Normal 2 20 10 2 2 3" xfId="24765"/>
    <cellStyle name="Normal 2 20 10 2 2 4" xfId="15390"/>
    <cellStyle name="Normal 2 20 10 2 3" xfId="36364"/>
    <cellStyle name="Normal 2 20 10 2 4" xfId="23507"/>
    <cellStyle name="Normal 2 20 10 2 5" xfId="14132"/>
    <cellStyle name="Normal 2 20 10 3" xfId="5896"/>
    <cellStyle name="Normal 2 20 10 3 2" xfId="37504"/>
    <cellStyle name="Normal 2 20 10 3 3" xfId="24647"/>
    <cellStyle name="Normal 2 20 10 3 4" xfId="15272"/>
    <cellStyle name="Normal 2 20 10 4" xfId="4637"/>
    <cellStyle name="Normal 2 20 10 4 2" xfId="36248"/>
    <cellStyle name="Normal 2 20 10 4 3" xfId="23391"/>
    <cellStyle name="Normal 2 20 10 4 4" xfId="14016"/>
    <cellStyle name="Normal 2 20 10 5" xfId="19452"/>
    <cellStyle name="Normal 2 20 10 6" xfId="28828"/>
    <cellStyle name="Normal 2 20 10 7" xfId="32552"/>
    <cellStyle name="Normal 2 20 10 8" xfId="10318"/>
    <cellStyle name="Normal 2 20 11" xfId="740"/>
    <cellStyle name="Normal 2 20 11 2" xfId="6013"/>
    <cellStyle name="Normal 2 20 11 2 2" xfId="37621"/>
    <cellStyle name="Normal 2 20 11 2 3" xfId="24764"/>
    <cellStyle name="Normal 2 20 11 2 4" xfId="15389"/>
    <cellStyle name="Normal 2 20 11 3" xfId="4755"/>
    <cellStyle name="Normal 2 20 11 3 2" xfId="36363"/>
    <cellStyle name="Normal 2 20 11 3 3" xfId="23506"/>
    <cellStyle name="Normal 2 20 11 3 4" xfId="14131"/>
    <cellStyle name="Normal 2 20 11 4" xfId="19328"/>
    <cellStyle name="Normal 2 20 11 5" xfId="28704"/>
    <cellStyle name="Normal 2 20 11 6" xfId="32548"/>
    <cellStyle name="Normal 2 20 11 7" xfId="10194"/>
    <cellStyle name="Normal 2 20 12" xfId="1098"/>
    <cellStyle name="Normal 2 20 12 2" xfId="6789"/>
    <cellStyle name="Normal 2 20 12 2 2" xfId="38395"/>
    <cellStyle name="Normal 2 20 12 2 3" xfId="25538"/>
    <cellStyle name="Normal 2 20 12 2 4" xfId="16163"/>
    <cellStyle name="Normal 2 20 12 3" xfId="4152"/>
    <cellStyle name="Normal 2 20 12 3 2" xfId="35766"/>
    <cellStyle name="Normal 2 20 12 3 3" xfId="22908"/>
    <cellStyle name="Normal 2 20 12 3 4" xfId="13533"/>
    <cellStyle name="Normal 2 20 12 4" xfId="19683"/>
    <cellStyle name="Normal 2 20 12 5" xfId="29059"/>
    <cellStyle name="Normal 2 20 12 6" xfId="32783"/>
    <cellStyle name="Normal 2 20 12 7" xfId="10549"/>
    <cellStyle name="Normal 2 20 13" xfId="744"/>
    <cellStyle name="Normal 2 20 13 2" xfId="5407"/>
    <cellStyle name="Normal 2 20 13 2 2" xfId="37015"/>
    <cellStyle name="Normal 2 20 13 2 3" xfId="24158"/>
    <cellStyle name="Normal 2 20 13 2 4" xfId="14783"/>
    <cellStyle name="Normal 2 20 13 3" xfId="19332"/>
    <cellStyle name="Normal 2 20 13 4" xfId="28708"/>
    <cellStyle name="Normal 2 20 13 5" xfId="32551"/>
    <cellStyle name="Normal 2 20 13 6" xfId="10198"/>
    <cellStyle name="Normal 2 20 14" xfId="986"/>
    <cellStyle name="Normal 2 20 14 2" xfId="6855"/>
    <cellStyle name="Normal 2 20 14 2 2" xfId="38461"/>
    <cellStyle name="Normal 2 20 14 2 3" xfId="25604"/>
    <cellStyle name="Normal 2 20 14 2 4" xfId="16229"/>
    <cellStyle name="Normal 2 20 14 3" xfId="19572"/>
    <cellStyle name="Normal 2 20 14 4" xfId="28948"/>
    <cellStyle name="Normal 2 20 14 5" xfId="32672"/>
    <cellStyle name="Normal 2 20 14 6" xfId="10438"/>
    <cellStyle name="Normal 2 20 15" xfId="724"/>
    <cellStyle name="Normal 2 20 15 2" xfId="6997"/>
    <cellStyle name="Normal 2 20 15 2 2" xfId="38603"/>
    <cellStyle name="Normal 2 20 15 2 3" xfId="25746"/>
    <cellStyle name="Normal 2 20 15 2 4" xfId="16371"/>
    <cellStyle name="Normal 2 20 15 3" xfId="19312"/>
    <cellStyle name="Normal 2 20 15 4" xfId="28688"/>
    <cellStyle name="Normal 2 20 15 5" xfId="32532"/>
    <cellStyle name="Normal 2 20 15 6" xfId="10178"/>
    <cellStyle name="Normal 2 20 16" xfId="1575"/>
    <cellStyle name="Normal 2 20 16 2" xfId="7056"/>
    <cellStyle name="Normal 2 20 16 2 2" xfId="38662"/>
    <cellStyle name="Normal 2 20 16 2 3" xfId="25805"/>
    <cellStyle name="Normal 2 20 16 2 4" xfId="16430"/>
    <cellStyle name="Normal 2 20 16 3" xfId="20152"/>
    <cellStyle name="Normal 2 20 16 4" xfId="29528"/>
    <cellStyle name="Normal 2 20 16 5" xfId="33251"/>
    <cellStyle name="Normal 2 20 16 6" xfId="11018"/>
    <cellStyle name="Normal 2 20 17" xfId="1691"/>
    <cellStyle name="Normal 2 20 17 2" xfId="7171"/>
    <cellStyle name="Normal 2 20 17 2 2" xfId="38777"/>
    <cellStyle name="Normal 2 20 17 2 3" xfId="25920"/>
    <cellStyle name="Normal 2 20 17 2 4" xfId="16545"/>
    <cellStyle name="Normal 2 20 17 3" xfId="20267"/>
    <cellStyle name="Normal 2 20 17 4" xfId="29643"/>
    <cellStyle name="Normal 2 20 17 5" xfId="33366"/>
    <cellStyle name="Normal 2 20 17 6" xfId="11133"/>
    <cellStyle name="Normal 2 20 18" xfId="1864"/>
    <cellStyle name="Normal 2 20 18 2" xfId="7343"/>
    <cellStyle name="Normal 2 20 18 2 2" xfId="38949"/>
    <cellStyle name="Normal 2 20 18 2 3" xfId="26092"/>
    <cellStyle name="Normal 2 20 18 2 4" xfId="16717"/>
    <cellStyle name="Normal 2 20 18 3" xfId="20439"/>
    <cellStyle name="Normal 2 20 18 4" xfId="29815"/>
    <cellStyle name="Normal 2 20 18 5" xfId="33538"/>
    <cellStyle name="Normal 2 20 18 6" xfId="11305"/>
    <cellStyle name="Normal 2 20 19" xfId="1981"/>
    <cellStyle name="Normal 2 20 19 2" xfId="7459"/>
    <cellStyle name="Normal 2 20 19 2 2" xfId="39065"/>
    <cellStyle name="Normal 2 20 19 2 3" xfId="26208"/>
    <cellStyle name="Normal 2 20 19 2 4" xfId="16833"/>
    <cellStyle name="Normal 2 20 19 3" xfId="20555"/>
    <cellStyle name="Normal 2 20 19 4" xfId="29931"/>
    <cellStyle name="Normal 2 20 19 5" xfId="33654"/>
    <cellStyle name="Normal 2 20 19 6" xfId="11421"/>
    <cellStyle name="Normal 2 20 2" xfId="130"/>
    <cellStyle name="Normal 2 20 2 10" xfId="1462"/>
    <cellStyle name="Normal 2 20 2 10 2" xfId="6865"/>
    <cellStyle name="Normal 2 20 2 10 2 2" xfId="38471"/>
    <cellStyle name="Normal 2 20 2 10 2 3" xfId="25614"/>
    <cellStyle name="Normal 2 20 2 10 2 4" xfId="16239"/>
    <cellStyle name="Normal 2 20 2 10 3" xfId="20043"/>
    <cellStyle name="Normal 2 20 2 10 4" xfId="29419"/>
    <cellStyle name="Normal 2 20 2 10 5" xfId="33143"/>
    <cellStyle name="Normal 2 20 2 10 6" xfId="10909"/>
    <cellStyle name="Normal 2 20 2 11" xfId="1594"/>
    <cellStyle name="Normal 2 20 2 11 2" xfId="7074"/>
    <cellStyle name="Normal 2 20 2 11 2 2" xfId="38680"/>
    <cellStyle name="Normal 2 20 2 11 2 3" xfId="25823"/>
    <cellStyle name="Normal 2 20 2 11 2 4" xfId="16448"/>
    <cellStyle name="Normal 2 20 2 11 3" xfId="20170"/>
    <cellStyle name="Normal 2 20 2 11 4" xfId="29546"/>
    <cellStyle name="Normal 2 20 2 11 5" xfId="33269"/>
    <cellStyle name="Normal 2 20 2 11 6" xfId="11036"/>
    <cellStyle name="Normal 2 20 2 12" xfId="1710"/>
    <cellStyle name="Normal 2 20 2 12 2" xfId="7189"/>
    <cellStyle name="Normal 2 20 2 12 2 2" xfId="38795"/>
    <cellStyle name="Normal 2 20 2 12 2 3" xfId="25938"/>
    <cellStyle name="Normal 2 20 2 12 2 4" xfId="16563"/>
    <cellStyle name="Normal 2 20 2 12 3" xfId="20285"/>
    <cellStyle name="Normal 2 20 2 12 4" xfId="29661"/>
    <cellStyle name="Normal 2 20 2 12 5" xfId="33384"/>
    <cellStyle name="Normal 2 20 2 12 6" xfId="11151"/>
    <cellStyle name="Normal 2 20 2 13" xfId="1884"/>
    <cellStyle name="Normal 2 20 2 13 2" xfId="7362"/>
    <cellStyle name="Normal 2 20 2 13 2 2" xfId="38968"/>
    <cellStyle name="Normal 2 20 2 13 2 3" xfId="26111"/>
    <cellStyle name="Normal 2 20 2 13 2 4" xfId="16736"/>
    <cellStyle name="Normal 2 20 2 13 3" xfId="20458"/>
    <cellStyle name="Normal 2 20 2 13 4" xfId="29834"/>
    <cellStyle name="Normal 2 20 2 13 5" xfId="33557"/>
    <cellStyle name="Normal 2 20 2 13 6" xfId="11324"/>
    <cellStyle name="Normal 2 20 2 14" xfId="2002"/>
    <cellStyle name="Normal 2 20 2 14 2" xfId="7479"/>
    <cellStyle name="Normal 2 20 2 14 2 2" xfId="39085"/>
    <cellStyle name="Normal 2 20 2 14 2 3" xfId="26228"/>
    <cellStyle name="Normal 2 20 2 14 2 4" xfId="16853"/>
    <cellStyle name="Normal 2 20 2 14 3" xfId="20575"/>
    <cellStyle name="Normal 2 20 2 14 4" xfId="29951"/>
    <cellStyle name="Normal 2 20 2 14 5" xfId="33674"/>
    <cellStyle name="Normal 2 20 2 14 6" xfId="11441"/>
    <cellStyle name="Normal 2 20 2 15" xfId="2119"/>
    <cellStyle name="Normal 2 20 2 15 2" xfId="7595"/>
    <cellStyle name="Normal 2 20 2 15 2 2" xfId="39201"/>
    <cellStyle name="Normal 2 20 2 15 2 3" xfId="26344"/>
    <cellStyle name="Normal 2 20 2 15 2 4" xfId="16969"/>
    <cellStyle name="Normal 2 20 2 15 3" xfId="20691"/>
    <cellStyle name="Normal 2 20 2 15 4" xfId="30067"/>
    <cellStyle name="Normal 2 20 2 15 5" xfId="33790"/>
    <cellStyle name="Normal 2 20 2 15 6" xfId="11557"/>
    <cellStyle name="Normal 2 20 2 16" xfId="2238"/>
    <cellStyle name="Normal 2 20 2 16 2" xfId="7713"/>
    <cellStyle name="Normal 2 20 2 16 2 2" xfId="39319"/>
    <cellStyle name="Normal 2 20 2 16 2 3" xfId="26462"/>
    <cellStyle name="Normal 2 20 2 16 2 4" xfId="17087"/>
    <cellStyle name="Normal 2 20 2 16 3" xfId="20809"/>
    <cellStyle name="Normal 2 20 2 16 4" xfId="30185"/>
    <cellStyle name="Normal 2 20 2 16 5" xfId="33908"/>
    <cellStyle name="Normal 2 20 2 16 6" xfId="11675"/>
    <cellStyle name="Normal 2 20 2 17" xfId="2357"/>
    <cellStyle name="Normal 2 20 2 17 2" xfId="7831"/>
    <cellStyle name="Normal 2 20 2 17 2 2" xfId="39437"/>
    <cellStyle name="Normal 2 20 2 17 2 3" xfId="26580"/>
    <cellStyle name="Normal 2 20 2 17 2 4" xfId="17205"/>
    <cellStyle name="Normal 2 20 2 17 3" xfId="20927"/>
    <cellStyle name="Normal 2 20 2 17 4" xfId="30303"/>
    <cellStyle name="Normal 2 20 2 17 5" xfId="34026"/>
    <cellStyle name="Normal 2 20 2 17 6" xfId="11793"/>
    <cellStyle name="Normal 2 20 2 18" xfId="2474"/>
    <cellStyle name="Normal 2 20 2 18 2" xfId="7947"/>
    <cellStyle name="Normal 2 20 2 18 2 2" xfId="39553"/>
    <cellStyle name="Normal 2 20 2 18 2 3" xfId="26696"/>
    <cellStyle name="Normal 2 20 2 18 2 4" xfId="17321"/>
    <cellStyle name="Normal 2 20 2 18 3" xfId="21043"/>
    <cellStyle name="Normal 2 20 2 18 4" xfId="30419"/>
    <cellStyle name="Normal 2 20 2 18 5" xfId="34142"/>
    <cellStyle name="Normal 2 20 2 18 6" xfId="11909"/>
    <cellStyle name="Normal 2 20 2 19" xfId="2592"/>
    <cellStyle name="Normal 2 20 2 19 2" xfId="8064"/>
    <cellStyle name="Normal 2 20 2 19 2 2" xfId="39670"/>
    <cellStyle name="Normal 2 20 2 19 2 3" xfId="26813"/>
    <cellStyle name="Normal 2 20 2 19 2 4" xfId="17438"/>
    <cellStyle name="Normal 2 20 2 19 3" xfId="21160"/>
    <cellStyle name="Normal 2 20 2 19 4" xfId="30536"/>
    <cellStyle name="Normal 2 20 2 19 5" xfId="34259"/>
    <cellStyle name="Normal 2 20 2 19 6" xfId="12026"/>
    <cellStyle name="Normal 2 20 2 2" xfId="169"/>
    <cellStyle name="Normal 2 20 2 2 10" xfId="1633"/>
    <cellStyle name="Normal 2 20 2 2 10 2" xfId="7113"/>
    <cellStyle name="Normal 2 20 2 2 10 2 2" xfId="38719"/>
    <cellStyle name="Normal 2 20 2 2 10 2 3" xfId="25862"/>
    <cellStyle name="Normal 2 20 2 2 10 2 4" xfId="16487"/>
    <cellStyle name="Normal 2 20 2 2 10 3" xfId="20209"/>
    <cellStyle name="Normal 2 20 2 2 10 4" xfId="29585"/>
    <cellStyle name="Normal 2 20 2 2 10 5" xfId="33308"/>
    <cellStyle name="Normal 2 20 2 2 10 6" xfId="11075"/>
    <cellStyle name="Normal 2 20 2 2 11" xfId="1749"/>
    <cellStyle name="Normal 2 20 2 2 11 2" xfId="7228"/>
    <cellStyle name="Normal 2 20 2 2 11 2 2" xfId="38834"/>
    <cellStyle name="Normal 2 20 2 2 11 2 3" xfId="25977"/>
    <cellStyle name="Normal 2 20 2 2 11 2 4" xfId="16602"/>
    <cellStyle name="Normal 2 20 2 2 11 3" xfId="20324"/>
    <cellStyle name="Normal 2 20 2 2 11 4" xfId="29700"/>
    <cellStyle name="Normal 2 20 2 2 11 5" xfId="33423"/>
    <cellStyle name="Normal 2 20 2 2 11 6" xfId="11190"/>
    <cellStyle name="Normal 2 20 2 2 12" xfId="1923"/>
    <cellStyle name="Normal 2 20 2 2 12 2" xfId="7401"/>
    <cellStyle name="Normal 2 20 2 2 12 2 2" xfId="39007"/>
    <cellStyle name="Normal 2 20 2 2 12 2 3" xfId="26150"/>
    <cellStyle name="Normal 2 20 2 2 12 2 4" xfId="16775"/>
    <cellStyle name="Normal 2 20 2 2 12 3" xfId="20497"/>
    <cellStyle name="Normal 2 20 2 2 12 4" xfId="29873"/>
    <cellStyle name="Normal 2 20 2 2 12 5" xfId="33596"/>
    <cellStyle name="Normal 2 20 2 2 12 6" xfId="11363"/>
    <cellStyle name="Normal 2 20 2 2 13" xfId="2041"/>
    <cellStyle name="Normal 2 20 2 2 13 2" xfId="7518"/>
    <cellStyle name="Normal 2 20 2 2 13 2 2" xfId="39124"/>
    <cellStyle name="Normal 2 20 2 2 13 2 3" xfId="26267"/>
    <cellStyle name="Normal 2 20 2 2 13 2 4" xfId="16892"/>
    <cellStyle name="Normal 2 20 2 2 13 3" xfId="20614"/>
    <cellStyle name="Normal 2 20 2 2 13 4" xfId="29990"/>
    <cellStyle name="Normal 2 20 2 2 13 5" xfId="33713"/>
    <cellStyle name="Normal 2 20 2 2 13 6" xfId="11480"/>
    <cellStyle name="Normal 2 20 2 2 14" xfId="2158"/>
    <cellStyle name="Normal 2 20 2 2 14 2" xfId="7634"/>
    <cellStyle name="Normal 2 20 2 2 14 2 2" xfId="39240"/>
    <cellStyle name="Normal 2 20 2 2 14 2 3" xfId="26383"/>
    <cellStyle name="Normal 2 20 2 2 14 2 4" xfId="17008"/>
    <cellStyle name="Normal 2 20 2 2 14 3" xfId="20730"/>
    <cellStyle name="Normal 2 20 2 2 14 4" xfId="30106"/>
    <cellStyle name="Normal 2 20 2 2 14 5" xfId="33829"/>
    <cellStyle name="Normal 2 20 2 2 14 6" xfId="11596"/>
    <cellStyle name="Normal 2 20 2 2 15" xfId="2277"/>
    <cellStyle name="Normal 2 20 2 2 15 2" xfId="7752"/>
    <cellStyle name="Normal 2 20 2 2 15 2 2" xfId="39358"/>
    <cellStyle name="Normal 2 20 2 2 15 2 3" xfId="26501"/>
    <cellStyle name="Normal 2 20 2 2 15 2 4" xfId="17126"/>
    <cellStyle name="Normal 2 20 2 2 15 3" xfId="20848"/>
    <cellStyle name="Normal 2 20 2 2 15 4" xfId="30224"/>
    <cellStyle name="Normal 2 20 2 2 15 5" xfId="33947"/>
    <cellStyle name="Normal 2 20 2 2 15 6" xfId="11714"/>
    <cellStyle name="Normal 2 20 2 2 16" xfId="2396"/>
    <cellStyle name="Normal 2 20 2 2 16 2" xfId="7870"/>
    <cellStyle name="Normal 2 20 2 2 16 2 2" xfId="39476"/>
    <cellStyle name="Normal 2 20 2 2 16 2 3" xfId="26619"/>
    <cellStyle name="Normal 2 20 2 2 16 2 4" xfId="17244"/>
    <cellStyle name="Normal 2 20 2 2 16 3" xfId="20966"/>
    <cellStyle name="Normal 2 20 2 2 16 4" xfId="30342"/>
    <cellStyle name="Normal 2 20 2 2 16 5" xfId="34065"/>
    <cellStyle name="Normal 2 20 2 2 16 6" xfId="11832"/>
    <cellStyle name="Normal 2 20 2 2 17" xfId="2513"/>
    <cellStyle name="Normal 2 20 2 2 17 2" xfId="7986"/>
    <cellStyle name="Normal 2 20 2 2 17 2 2" xfId="39592"/>
    <cellStyle name="Normal 2 20 2 2 17 2 3" xfId="26735"/>
    <cellStyle name="Normal 2 20 2 2 17 2 4" xfId="17360"/>
    <cellStyle name="Normal 2 20 2 2 17 3" xfId="21082"/>
    <cellStyle name="Normal 2 20 2 2 17 4" xfId="30458"/>
    <cellStyle name="Normal 2 20 2 2 17 5" xfId="34181"/>
    <cellStyle name="Normal 2 20 2 2 17 6" xfId="11948"/>
    <cellStyle name="Normal 2 20 2 2 18" xfId="2631"/>
    <cellStyle name="Normal 2 20 2 2 18 2" xfId="8103"/>
    <cellStyle name="Normal 2 20 2 2 18 2 2" xfId="39709"/>
    <cellStyle name="Normal 2 20 2 2 18 2 3" xfId="26852"/>
    <cellStyle name="Normal 2 20 2 2 18 2 4" xfId="17477"/>
    <cellStyle name="Normal 2 20 2 2 18 3" xfId="21199"/>
    <cellStyle name="Normal 2 20 2 2 18 4" xfId="30575"/>
    <cellStyle name="Normal 2 20 2 2 18 5" xfId="34298"/>
    <cellStyle name="Normal 2 20 2 2 18 6" xfId="12065"/>
    <cellStyle name="Normal 2 20 2 2 19" xfId="2751"/>
    <cellStyle name="Normal 2 20 2 2 19 2" xfId="8222"/>
    <cellStyle name="Normal 2 20 2 2 19 2 2" xfId="39828"/>
    <cellStyle name="Normal 2 20 2 2 19 2 3" xfId="26971"/>
    <cellStyle name="Normal 2 20 2 2 19 2 4" xfId="17596"/>
    <cellStyle name="Normal 2 20 2 2 19 3" xfId="21318"/>
    <cellStyle name="Normal 2 20 2 2 19 4" xfId="30694"/>
    <cellStyle name="Normal 2 20 2 2 19 5" xfId="34417"/>
    <cellStyle name="Normal 2 20 2 2 19 6" xfId="12184"/>
    <cellStyle name="Normal 2 20 2 2 2" xfId="290"/>
    <cellStyle name="Normal 2 20 2 2 2 2" xfId="675"/>
    <cellStyle name="Normal 2 20 2 2 2 2 2" xfId="4760"/>
    <cellStyle name="Normal 2 20 2 2 2 2 2 2" xfId="6018"/>
    <cellStyle name="Normal 2 20 2 2 2 2 2 2 2" xfId="37626"/>
    <cellStyle name="Normal 2 20 2 2 2 2 2 2 3" xfId="24769"/>
    <cellStyle name="Normal 2 20 2 2 2 2 2 2 4" xfId="15394"/>
    <cellStyle name="Normal 2 20 2 2 2 2 2 3" xfId="36368"/>
    <cellStyle name="Normal 2 20 2 2 2 2 2 4" xfId="23511"/>
    <cellStyle name="Normal 2 20 2 2 2 2 2 5" xfId="14136"/>
    <cellStyle name="Normal 2 20 2 2 2 2 3" xfId="5647"/>
    <cellStyle name="Normal 2 20 2 2 2 2 3 2" xfId="37255"/>
    <cellStyle name="Normal 2 20 2 2 2 2 3 3" xfId="24398"/>
    <cellStyle name="Normal 2 20 2 2 2 2 3 4" xfId="15023"/>
    <cellStyle name="Normal 2 20 2 2 2 2 4" xfId="4387"/>
    <cellStyle name="Normal 2 20 2 2 2 2 4 2" xfId="36001"/>
    <cellStyle name="Normal 2 20 2 2 2 2 4 3" xfId="23143"/>
    <cellStyle name="Normal 2 20 2 2 2 2 4 4" xfId="13768"/>
    <cellStyle name="Normal 2 20 2 2 2 2 5" xfId="32341"/>
    <cellStyle name="Normal 2 20 2 2 2 2 6" xfId="22765"/>
    <cellStyle name="Normal 2 20 2 2 2 2 7" xfId="10129"/>
    <cellStyle name="Normal 2 20 2 2 2 3" xfId="4759"/>
    <cellStyle name="Normal 2 20 2 2 2 3 2" xfId="6017"/>
    <cellStyle name="Normal 2 20 2 2 2 3 2 2" xfId="37625"/>
    <cellStyle name="Normal 2 20 2 2 2 3 2 3" xfId="24768"/>
    <cellStyle name="Normal 2 20 2 2 2 3 2 4" xfId="15393"/>
    <cellStyle name="Normal 2 20 2 2 2 3 3" xfId="36367"/>
    <cellStyle name="Normal 2 20 2 2 2 3 4" xfId="23510"/>
    <cellStyle name="Normal 2 20 2 2 2 3 5" xfId="14135"/>
    <cellStyle name="Normal 2 20 2 2 2 4" xfId="5610"/>
    <cellStyle name="Normal 2 20 2 2 2 4 2" xfId="37218"/>
    <cellStyle name="Normal 2 20 2 2 2 4 3" xfId="24361"/>
    <cellStyle name="Normal 2 20 2 2 2 4 4" xfId="14986"/>
    <cellStyle name="Normal 2 20 2 2 2 5" xfId="4350"/>
    <cellStyle name="Normal 2 20 2 2 2 5 2" xfId="35964"/>
    <cellStyle name="Normal 2 20 2 2 2 5 3" xfId="23106"/>
    <cellStyle name="Normal 2 20 2 2 2 5 4" xfId="13731"/>
    <cellStyle name="Normal 2 20 2 2 2 6" xfId="19263"/>
    <cellStyle name="Normal 2 20 2 2 2 7" xfId="28639"/>
    <cellStyle name="Normal 2 20 2 2 2 8" xfId="32100"/>
    <cellStyle name="Normal 2 20 2 2 2 9" xfId="9748"/>
    <cellStyle name="Normal 2 20 2 2 20" xfId="2866"/>
    <cellStyle name="Normal 2 20 2 2 20 2" xfId="8336"/>
    <cellStyle name="Normal 2 20 2 2 20 2 2" xfId="39942"/>
    <cellStyle name="Normal 2 20 2 2 20 2 3" xfId="27085"/>
    <cellStyle name="Normal 2 20 2 2 20 2 4" xfId="17710"/>
    <cellStyle name="Normal 2 20 2 2 20 3" xfId="21432"/>
    <cellStyle name="Normal 2 20 2 2 20 4" xfId="30808"/>
    <cellStyle name="Normal 2 20 2 2 20 5" xfId="34531"/>
    <cellStyle name="Normal 2 20 2 2 20 6" xfId="12298"/>
    <cellStyle name="Normal 2 20 2 2 21" xfId="2981"/>
    <cellStyle name="Normal 2 20 2 2 21 2" xfId="8450"/>
    <cellStyle name="Normal 2 20 2 2 21 2 2" xfId="40056"/>
    <cellStyle name="Normal 2 20 2 2 21 2 3" xfId="27199"/>
    <cellStyle name="Normal 2 20 2 2 21 2 4" xfId="17824"/>
    <cellStyle name="Normal 2 20 2 2 21 3" xfId="21546"/>
    <cellStyle name="Normal 2 20 2 2 21 4" xfId="30922"/>
    <cellStyle name="Normal 2 20 2 2 21 5" xfId="34645"/>
    <cellStyle name="Normal 2 20 2 2 21 6" xfId="12412"/>
    <cellStyle name="Normal 2 20 2 2 22" xfId="3096"/>
    <cellStyle name="Normal 2 20 2 2 22 2" xfId="8564"/>
    <cellStyle name="Normal 2 20 2 2 22 2 2" xfId="40170"/>
    <cellStyle name="Normal 2 20 2 2 22 2 3" xfId="27313"/>
    <cellStyle name="Normal 2 20 2 2 22 2 4" xfId="17938"/>
    <cellStyle name="Normal 2 20 2 2 22 3" xfId="21660"/>
    <cellStyle name="Normal 2 20 2 2 22 4" xfId="31036"/>
    <cellStyle name="Normal 2 20 2 2 22 5" xfId="34759"/>
    <cellStyle name="Normal 2 20 2 2 22 6" xfId="12526"/>
    <cellStyle name="Normal 2 20 2 2 23" xfId="3211"/>
    <cellStyle name="Normal 2 20 2 2 23 2" xfId="8678"/>
    <cellStyle name="Normal 2 20 2 2 23 2 2" xfId="40284"/>
    <cellStyle name="Normal 2 20 2 2 23 2 3" xfId="27427"/>
    <cellStyle name="Normal 2 20 2 2 23 2 4" xfId="18052"/>
    <cellStyle name="Normal 2 20 2 2 23 3" xfId="21774"/>
    <cellStyle name="Normal 2 20 2 2 23 4" xfId="31150"/>
    <cellStyle name="Normal 2 20 2 2 23 5" xfId="34873"/>
    <cellStyle name="Normal 2 20 2 2 23 6" xfId="12640"/>
    <cellStyle name="Normal 2 20 2 2 24" xfId="3326"/>
    <cellStyle name="Normal 2 20 2 2 24 2" xfId="8792"/>
    <cellStyle name="Normal 2 20 2 2 24 2 2" xfId="40398"/>
    <cellStyle name="Normal 2 20 2 2 24 2 3" xfId="27541"/>
    <cellStyle name="Normal 2 20 2 2 24 2 4" xfId="18166"/>
    <cellStyle name="Normal 2 20 2 2 24 3" xfId="21888"/>
    <cellStyle name="Normal 2 20 2 2 24 4" xfId="31264"/>
    <cellStyle name="Normal 2 20 2 2 24 5" xfId="34987"/>
    <cellStyle name="Normal 2 20 2 2 24 6" xfId="12754"/>
    <cellStyle name="Normal 2 20 2 2 25" xfId="3444"/>
    <cellStyle name="Normal 2 20 2 2 25 2" xfId="8909"/>
    <cellStyle name="Normal 2 20 2 2 25 2 2" xfId="40515"/>
    <cellStyle name="Normal 2 20 2 2 25 2 3" xfId="27658"/>
    <cellStyle name="Normal 2 20 2 2 25 2 4" xfId="18283"/>
    <cellStyle name="Normal 2 20 2 2 25 3" xfId="22005"/>
    <cellStyle name="Normal 2 20 2 2 25 4" xfId="31381"/>
    <cellStyle name="Normal 2 20 2 2 25 5" xfId="35104"/>
    <cellStyle name="Normal 2 20 2 2 25 6" xfId="12871"/>
    <cellStyle name="Normal 2 20 2 2 26" xfId="3564"/>
    <cellStyle name="Normal 2 20 2 2 26 2" xfId="9028"/>
    <cellStyle name="Normal 2 20 2 2 26 2 2" xfId="40634"/>
    <cellStyle name="Normal 2 20 2 2 26 2 3" xfId="27777"/>
    <cellStyle name="Normal 2 20 2 2 26 2 4" xfId="18402"/>
    <cellStyle name="Normal 2 20 2 2 26 3" xfId="22124"/>
    <cellStyle name="Normal 2 20 2 2 26 4" xfId="31500"/>
    <cellStyle name="Normal 2 20 2 2 26 5" xfId="35223"/>
    <cellStyle name="Normal 2 20 2 2 26 6" xfId="12990"/>
    <cellStyle name="Normal 2 20 2 2 27" xfId="3696"/>
    <cellStyle name="Normal 2 20 2 2 27 2" xfId="9159"/>
    <cellStyle name="Normal 2 20 2 2 27 2 2" xfId="40765"/>
    <cellStyle name="Normal 2 20 2 2 27 2 3" xfId="27908"/>
    <cellStyle name="Normal 2 20 2 2 27 2 4" xfId="18533"/>
    <cellStyle name="Normal 2 20 2 2 27 3" xfId="22255"/>
    <cellStyle name="Normal 2 20 2 2 27 4" xfId="31631"/>
    <cellStyle name="Normal 2 20 2 2 27 5" xfId="35354"/>
    <cellStyle name="Normal 2 20 2 2 27 6" xfId="13121"/>
    <cellStyle name="Normal 2 20 2 2 28" xfId="3812"/>
    <cellStyle name="Normal 2 20 2 2 28 2" xfId="9274"/>
    <cellStyle name="Normal 2 20 2 2 28 2 2" xfId="40880"/>
    <cellStyle name="Normal 2 20 2 2 28 2 3" xfId="28023"/>
    <cellStyle name="Normal 2 20 2 2 28 2 4" xfId="18648"/>
    <cellStyle name="Normal 2 20 2 2 28 3" xfId="22370"/>
    <cellStyle name="Normal 2 20 2 2 28 4" xfId="31746"/>
    <cellStyle name="Normal 2 20 2 2 28 5" xfId="35469"/>
    <cellStyle name="Normal 2 20 2 2 28 6" xfId="13236"/>
    <cellStyle name="Normal 2 20 2 2 29" xfId="3927"/>
    <cellStyle name="Normal 2 20 2 2 29 2" xfId="9388"/>
    <cellStyle name="Normal 2 20 2 2 29 2 2" xfId="40994"/>
    <cellStyle name="Normal 2 20 2 2 29 2 3" xfId="28137"/>
    <cellStyle name="Normal 2 20 2 2 29 2 4" xfId="18762"/>
    <cellStyle name="Normal 2 20 2 2 29 3" xfId="22484"/>
    <cellStyle name="Normal 2 20 2 2 29 4" xfId="31860"/>
    <cellStyle name="Normal 2 20 2 2 29 5" xfId="35583"/>
    <cellStyle name="Normal 2 20 2 2 29 6" xfId="13350"/>
    <cellStyle name="Normal 2 20 2 2 3" xfId="807"/>
    <cellStyle name="Normal 2 20 2 2 3 2" xfId="4761"/>
    <cellStyle name="Normal 2 20 2 2 3 2 2" xfId="6019"/>
    <cellStyle name="Normal 2 20 2 2 3 2 2 2" xfId="37627"/>
    <cellStyle name="Normal 2 20 2 2 3 2 2 3" xfId="24770"/>
    <cellStyle name="Normal 2 20 2 2 3 2 2 4" xfId="15395"/>
    <cellStyle name="Normal 2 20 2 2 3 2 3" xfId="36369"/>
    <cellStyle name="Normal 2 20 2 2 3 2 4" xfId="23512"/>
    <cellStyle name="Normal 2 20 2 2 3 2 5" xfId="14137"/>
    <cellStyle name="Normal 2 20 2 2 3 3" xfId="5648"/>
    <cellStyle name="Normal 2 20 2 2 3 3 2" xfId="37256"/>
    <cellStyle name="Normal 2 20 2 2 3 3 3" xfId="24399"/>
    <cellStyle name="Normal 2 20 2 2 3 3 4" xfId="15024"/>
    <cellStyle name="Normal 2 20 2 2 3 4" xfId="4388"/>
    <cellStyle name="Normal 2 20 2 2 3 4 2" xfId="36002"/>
    <cellStyle name="Normal 2 20 2 2 3 4 3" xfId="23144"/>
    <cellStyle name="Normal 2 20 2 2 3 4 4" xfId="13769"/>
    <cellStyle name="Normal 2 20 2 2 3 5" xfId="19394"/>
    <cellStyle name="Normal 2 20 2 2 3 6" xfId="28770"/>
    <cellStyle name="Normal 2 20 2 2 3 7" xfId="32221"/>
    <cellStyle name="Normal 2 20 2 2 3 8" xfId="10260"/>
    <cellStyle name="Normal 2 20 2 2 30" xfId="531"/>
    <cellStyle name="Normal 2 20 2 2 30 2" xfId="9508"/>
    <cellStyle name="Normal 2 20 2 2 30 2 2" xfId="41114"/>
    <cellStyle name="Normal 2 20 2 2 30 2 3" xfId="28257"/>
    <cellStyle name="Normal 2 20 2 2 30 2 4" xfId="18882"/>
    <cellStyle name="Normal 2 20 2 2 30 3" xfId="22604"/>
    <cellStyle name="Normal 2 20 2 2 30 4" xfId="28498"/>
    <cellStyle name="Normal 2 20 2 2 30 5" xfId="32462"/>
    <cellStyle name="Normal 2 20 2 2 30 6" xfId="9988"/>
    <cellStyle name="Normal 2 20 2 2 31" xfId="410"/>
    <cellStyle name="Normal 2 20 2 2 31 2" xfId="6708"/>
    <cellStyle name="Normal 2 20 2 2 31 2 2" xfId="38314"/>
    <cellStyle name="Normal 2 20 2 2 31 2 3" xfId="25457"/>
    <cellStyle name="Normal 2 20 2 2 31 2 4" xfId="16082"/>
    <cellStyle name="Normal 2 20 2 2 31 3" xfId="19122"/>
    <cellStyle name="Normal 2 20 2 2 31 4" xfId="9868"/>
    <cellStyle name="Normal 2 20 2 2 32" xfId="4092"/>
    <cellStyle name="Normal 2 20 2 2 32 2" xfId="35706"/>
    <cellStyle name="Normal 2 20 2 2 32 3" xfId="22848"/>
    <cellStyle name="Normal 2 20 2 2 32 4" xfId="13473"/>
    <cellStyle name="Normal 2 20 2 2 33" xfId="19002"/>
    <cellStyle name="Normal 2 20 2 2 34" xfId="28378"/>
    <cellStyle name="Normal 2 20 2 2 35" xfId="31980"/>
    <cellStyle name="Normal 2 20 2 2 36" xfId="9628"/>
    <cellStyle name="Normal 2 20 2 2 4" xfId="924"/>
    <cellStyle name="Normal 2 20 2 2 4 2" xfId="4762"/>
    <cellStyle name="Normal 2 20 2 2 4 2 2" xfId="6020"/>
    <cellStyle name="Normal 2 20 2 2 4 2 2 2" xfId="37628"/>
    <cellStyle name="Normal 2 20 2 2 4 2 2 3" xfId="24771"/>
    <cellStyle name="Normal 2 20 2 2 4 2 2 4" xfId="15396"/>
    <cellStyle name="Normal 2 20 2 2 4 2 3" xfId="36370"/>
    <cellStyle name="Normal 2 20 2 2 4 2 4" xfId="23513"/>
    <cellStyle name="Normal 2 20 2 2 4 2 5" xfId="14138"/>
    <cellStyle name="Normal 2 20 2 2 4 3" xfId="5953"/>
    <cellStyle name="Normal 2 20 2 2 4 3 2" xfId="37561"/>
    <cellStyle name="Normal 2 20 2 2 4 3 3" xfId="24704"/>
    <cellStyle name="Normal 2 20 2 2 4 3 4" xfId="15329"/>
    <cellStyle name="Normal 2 20 2 2 4 4" xfId="4694"/>
    <cellStyle name="Normal 2 20 2 2 4 4 2" xfId="36305"/>
    <cellStyle name="Normal 2 20 2 2 4 4 3" xfId="23448"/>
    <cellStyle name="Normal 2 20 2 2 4 4 4" xfId="14073"/>
    <cellStyle name="Normal 2 20 2 2 4 5" xfId="19510"/>
    <cellStyle name="Normal 2 20 2 2 4 6" xfId="28886"/>
    <cellStyle name="Normal 2 20 2 2 4 7" xfId="32610"/>
    <cellStyle name="Normal 2 20 2 2 4 8" xfId="10376"/>
    <cellStyle name="Normal 2 20 2 2 5" xfId="1040"/>
    <cellStyle name="Normal 2 20 2 2 5 2" xfId="6016"/>
    <cellStyle name="Normal 2 20 2 2 5 2 2" xfId="37624"/>
    <cellStyle name="Normal 2 20 2 2 5 2 3" xfId="24767"/>
    <cellStyle name="Normal 2 20 2 2 5 2 4" xfId="15392"/>
    <cellStyle name="Normal 2 20 2 2 5 3" xfId="4758"/>
    <cellStyle name="Normal 2 20 2 2 5 3 2" xfId="36366"/>
    <cellStyle name="Normal 2 20 2 2 5 3 3" xfId="23509"/>
    <cellStyle name="Normal 2 20 2 2 5 3 4" xfId="14134"/>
    <cellStyle name="Normal 2 20 2 2 5 4" xfId="19625"/>
    <cellStyle name="Normal 2 20 2 2 5 5" xfId="29001"/>
    <cellStyle name="Normal 2 20 2 2 5 6" xfId="32725"/>
    <cellStyle name="Normal 2 20 2 2 5 7" xfId="10491"/>
    <cellStyle name="Normal 2 20 2 2 6" xfId="1156"/>
    <cellStyle name="Normal 2 20 2 2 6 2" xfId="6753"/>
    <cellStyle name="Normal 2 20 2 2 6 2 2" xfId="38359"/>
    <cellStyle name="Normal 2 20 2 2 6 2 3" xfId="25502"/>
    <cellStyle name="Normal 2 20 2 2 6 2 4" xfId="16127"/>
    <cellStyle name="Normal 2 20 2 2 6 3" xfId="4209"/>
    <cellStyle name="Normal 2 20 2 2 6 3 2" xfId="35823"/>
    <cellStyle name="Normal 2 20 2 2 6 3 3" xfId="22965"/>
    <cellStyle name="Normal 2 20 2 2 6 3 4" xfId="13590"/>
    <cellStyle name="Normal 2 20 2 2 6 4" xfId="19740"/>
    <cellStyle name="Normal 2 20 2 2 6 5" xfId="29116"/>
    <cellStyle name="Normal 2 20 2 2 6 6" xfId="32840"/>
    <cellStyle name="Normal 2 20 2 2 6 7" xfId="10606"/>
    <cellStyle name="Normal 2 20 2 2 7" xfId="1271"/>
    <cellStyle name="Normal 2 20 2 2 7 2" xfId="5465"/>
    <cellStyle name="Normal 2 20 2 2 7 2 2" xfId="37073"/>
    <cellStyle name="Normal 2 20 2 2 7 2 3" xfId="24216"/>
    <cellStyle name="Normal 2 20 2 2 7 2 4" xfId="14841"/>
    <cellStyle name="Normal 2 20 2 2 7 3" xfId="19854"/>
    <cellStyle name="Normal 2 20 2 2 7 4" xfId="29230"/>
    <cellStyle name="Normal 2 20 2 2 7 5" xfId="32954"/>
    <cellStyle name="Normal 2 20 2 2 7 6" xfId="10720"/>
    <cellStyle name="Normal 2 20 2 2 8" xfId="1386"/>
    <cellStyle name="Normal 2 20 2 2 8 2" xfId="6716"/>
    <cellStyle name="Normal 2 20 2 2 8 2 2" xfId="38322"/>
    <cellStyle name="Normal 2 20 2 2 8 2 3" xfId="25465"/>
    <cellStyle name="Normal 2 20 2 2 8 2 4" xfId="16090"/>
    <cellStyle name="Normal 2 20 2 2 8 3" xfId="19968"/>
    <cellStyle name="Normal 2 20 2 2 8 4" xfId="29344"/>
    <cellStyle name="Normal 2 20 2 2 8 5" xfId="33068"/>
    <cellStyle name="Normal 2 20 2 2 8 6" xfId="10834"/>
    <cellStyle name="Normal 2 20 2 2 9" xfId="1501"/>
    <cellStyle name="Normal 2 20 2 2 9 2" xfId="6874"/>
    <cellStyle name="Normal 2 20 2 2 9 2 2" xfId="38480"/>
    <cellStyle name="Normal 2 20 2 2 9 2 3" xfId="25623"/>
    <cellStyle name="Normal 2 20 2 2 9 2 4" xfId="16248"/>
    <cellStyle name="Normal 2 20 2 2 9 3" xfId="20082"/>
    <cellStyle name="Normal 2 20 2 2 9 4" xfId="29458"/>
    <cellStyle name="Normal 2 20 2 2 9 5" xfId="33182"/>
    <cellStyle name="Normal 2 20 2 2 9 6" xfId="10948"/>
    <cellStyle name="Normal 2 20 2 20" xfId="2712"/>
    <cellStyle name="Normal 2 20 2 20 2" xfId="8183"/>
    <cellStyle name="Normal 2 20 2 20 2 2" xfId="39789"/>
    <cellStyle name="Normal 2 20 2 20 2 3" xfId="26932"/>
    <cellStyle name="Normal 2 20 2 20 2 4" xfId="17557"/>
    <cellStyle name="Normal 2 20 2 20 3" xfId="21279"/>
    <cellStyle name="Normal 2 20 2 20 4" xfId="30655"/>
    <cellStyle name="Normal 2 20 2 20 5" xfId="34378"/>
    <cellStyle name="Normal 2 20 2 20 6" xfId="12145"/>
    <cellStyle name="Normal 2 20 2 21" xfId="2827"/>
    <cellStyle name="Normal 2 20 2 21 2" xfId="8297"/>
    <cellStyle name="Normal 2 20 2 21 2 2" xfId="39903"/>
    <cellStyle name="Normal 2 20 2 21 2 3" xfId="27046"/>
    <cellStyle name="Normal 2 20 2 21 2 4" xfId="17671"/>
    <cellStyle name="Normal 2 20 2 21 3" xfId="21393"/>
    <cellStyle name="Normal 2 20 2 21 4" xfId="30769"/>
    <cellStyle name="Normal 2 20 2 21 5" xfId="34492"/>
    <cellStyle name="Normal 2 20 2 21 6" xfId="12259"/>
    <cellStyle name="Normal 2 20 2 22" xfId="2942"/>
    <cellStyle name="Normal 2 20 2 22 2" xfId="8411"/>
    <cellStyle name="Normal 2 20 2 22 2 2" xfId="40017"/>
    <cellStyle name="Normal 2 20 2 22 2 3" xfId="27160"/>
    <cellStyle name="Normal 2 20 2 22 2 4" xfId="17785"/>
    <cellStyle name="Normal 2 20 2 22 3" xfId="21507"/>
    <cellStyle name="Normal 2 20 2 22 4" xfId="30883"/>
    <cellStyle name="Normal 2 20 2 22 5" xfId="34606"/>
    <cellStyle name="Normal 2 20 2 22 6" xfId="12373"/>
    <cellStyle name="Normal 2 20 2 23" xfId="3057"/>
    <cellStyle name="Normal 2 20 2 23 2" xfId="8525"/>
    <cellStyle name="Normal 2 20 2 23 2 2" xfId="40131"/>
    <cellStyle name="Normal 2 20 2 23 2 3" xfId="27274"/>
    <cellStyle name="Normal 2 20 2 23 2 4" xfId="17899"/>
    <cellStyle name="Normal 2 20 2 23 3" xfId="21621"/>
    <cellStyle name="Normal 2 20 2 23 4" xfId="30997"/>
    <cellStyle name="Normal 2 20 2 23 5" xfId="34720"/>
    <cellStyle name="Normal 2 20 2 23 6" xfId="12487"/>
    <cellStyle name="Normal 2 20 2 24" xfId="3172"/>
    <cellStyle name="Normal 2 20 2 24 2" xfId="8639"/>
    <cellStyle name="Normal 2 20 2 24 2 2" xfId="40245"/>
    <cellStyle name="Normal 2 20 2 24 2 3" xfId="27388"/>
    <cellStyle name="Normal 2 20 2 24 2 4" xfId="18013"/>
    <cellStyle name="Normal 2 20 2 24 3" xfId="21735"/>
    <cellStyle name="Normal 2 20 2 24 4" xfId="31111"/>
    <cellStyle name="Normal 2 20 2 24 5" xfId="34834"/>
    <cellStyle name="Normal 2 20 2 24 6" xfId="12601"/>
    <cellStyle name="Normal 2 20 2 25" xfId="3287"/>
    <cellStyle name="Normal 2 20 2 25 2" xfId="8753"/>
    <cellStyle name="Normal 2 20 2 25 2 2" xfId="40359"/>
    <cellStyle name="Normal 2 20 2 25 2 3" xfId="27502"/>
    <cellStyle name="Normal 2 20 2 25 2 4" xfId="18127"/>
    <cellStyle name="Normal 2 20 2 25 3" xfId="21849"/>
    <cellStyle name="Normal 2 20 2 25 4" xfId="31225"/>
    <cellStyle name="Normal 2 20 2 25 5" xfId="34948"/>
    <cellStyle name="Normal 2 20 2 25 6" xfId="12715"/>
    <cellStyle name="Normal 2 20 2 26" xfId="3405"/>
    <cellStyle name="Normal 2 20 2 26 2" xfId="8870"/>
    <cellStyle name="Normal 2 20 2 26 2 2" xfId="40476"/>
    <cellStyle name="Normal 2 20 2 26 2 3" xfId="27619"/>
    <cellStyle name="Normal 2 20 2 26 2 4" xfId="18244"/>
    <cellStyle name="Normal 2 20 2 26 3" xfId="21966"/>
    <cellStyle name="Normal 2 20 2 26 4" xfId="31342"/>
    <cellStyle name="Normal 2 20 2 26 5" xfId="35065"/>
    <cellStyle name="Normal 2 20 2 26 6" xfId="12832"/>
    <cellStyle name="Normal 2 20 2 27" xfId="3525"/>
    <cellStyle name="Normal 2 20 2 27 2" xfId="8989"/>
    <cellStyle name="Normal 2 20 2 27 2 2" xfId="40595"/>
    <cellStyle name="Normal 2 20 2 27 2 3" xfId="27738"/>
    <cellStyle name="Normal 2 20 2 27 2 4" xfId="18363"/>
    <cellStyle name="Normal 2 20 2 27 3" xfId="22085"/>
    <cellStyle name="Normal 2 20 2 27 4" xfId="31461"/>
    <cellStyle name="Normal 2 20 2 27 5" xfId="35184"/>
    <cellStyle name="Normal 2 20 2 27 6" xfId="12951"/>
    <cellStyle name="Normal 2 20 2 28" xfId="3657"/>
    <cellStyle name="Normal 2 20 2 28 2" xfId="9120"/>
    <cellStyle name="Normal 2 20 2 28 2 2" xfId="40726"/>
    <cellStyle name="Normal 2 20 2 28 2 3" xfId="27869"/>
    <cellStyle name="Normal 2 20 2 28 2 4" xfId="18494"/>
    <cellStyle name="Normal 2 20 2 28 3" xfId="22216"/>
    <cellStyle name="Normal 2 20 2 28 4" xfId="31592"/>
    <cellStyle name="Normal 2 20 2 28 5" xfId="35315"/>
    <cellStyle name="Normal 2 20 2 28 6" xfId="13082"/>
    <cellStyle name="Normal 2 20 2 29" xfId="3773"/>
    <cellStyle name="Normal 2 20 2 29 2" xfId="9235"/>
    <cellStyle name="Normal 2 20 2 29 2 2" xfId="40841"/>
    <cellStyle name="Normal 2 20 2 29 2 3" xfId="27984"/>
    <cellStyle name="Normal 2 20 2 29 2 4" xfId="18609"/>
    <cellStyle name="Normal 2 20 2 29 3" xfId="22331"/>
    <cellStyle name="Normal 2 20 2 29 4" xfId="31707"/>
    <cellStyle name="Normal 2 20 2 29 5" xfId="35430"/>
    <cellStyle name="Normal 2 20 2 29 6" xfId="13197"/>
    <cellStyle name="Normal 2 20 2 3" xfId="251"/>
    <cellStyle name="Normal 2 20 2 3 2" xfId="605"/>
    <cellStyle name="Normal 2 20 2 3 2 2" xfId="4764"/>
    <cellStyle name="Normal 2 20 2 3 2 2 2" xfId="6022"/>
    <cellStyle name="Normal 2 20 2 3 2 2 2 2" xfId="37630"/>
    <cellStyle name="Normal 2 20 2 3 2 2 2 3" xfId="24773"/>
    <cellStyle name="Normal 2 20 2 3 2 2 2 4" xfId="15398"/>
    <cellStyle name="Normal 2 20 2 3 2 2 3" xfId="36372"/>
    <cellStyle name="Normal 2 20 2 3 2 2 4" xfId="23515"/>
    <cellStyle name="Normal 2 20 2 3 2 2 5" xfId="14140"/>
    <cellStyle name="Normal 2 20 2 3 2 3" xfId="5649"/>
    <cellStyle name="Normal 2 20 2 3 2 3 2" xfId="37257"/>
    <cellStyle name="Normal 2 20 2 3 2 3 3" xfId="24400"/>
    <cellStyle name="Normal 2 20 2 3 2 3 4" xfId="15025"/>
    <cellStyle name="Normal 2 20 2 3 2 4" xfId="4389"/>
    <cellStyle name="Normal 2 20 2 3 2 4 2" xfId="36003"/>
    <cellStyle name="Normal 2 20 2 3 2 4 3" xfId="23145"/>
    <cellStyle name="Normal 2 20 2 3 2 4 4" xfId="13770"/>
    <cellStyle name="Normal 2 20 2 3 2 5" xfId="32302"/>
    <cellStyle name="Normal 2 20 2 3 2 6" xfId="22766"/>
    <cellStyle name="Normal 2 20 2 3 2 7" xfId="10061"/>
    <cellStyle name="Normal 2 20 2 3 3" xfId="4763"/>
    <cellStyle name="Normal 2 20 2 3 3 2" xfId="6021"/>
    <cellStyle name="Normal 2 20 2 3 3 2 2" xfId="37629"/>
    <cellStyle name="Normal 2 20 2 3 3 2 3" xfId="24772"/>
    <cellStyle name="Normal 2 20 2 3 3 2 4" xfId="15397"/>
    <cellStyle name="Normal 2 20 2 3 3 3" xfId="36371"/>
    <cellStyle name="Normal 2 20 2 3 3 4" xfId="23514"/>
    <cellStyle name="Normal 2 20 2 3 3 5" xfId="14139"/>
    <cellStyle name="Normal 2 20 2 3 4" xfId="5540"/>
    <cellStyle name="Normal 2 20 2 3 4 2" xfId="37148"/>
    <cellStyle name="Normal 2 20 2 3 4 3" xfId="24291"/>
    <cellStyle name="Normal 2 20 2 3 4 4" xfId="14916"/>
    <cellStyle name="Normal 2 20 2 3 5" xfId="4282"/>
    <cellStyle name="Normal 2 20 2 3 5 2" xfId="35896"/>
    <cellStyle name="Normal 2 20 2 3 5 3" xfId="23038"/>
    <cellStyle name="Normal 2 20 2 3 5 4" xfId="13663"/>
    <cellStyle name="Normal 2 20 2 3 6" xfId="19195"/>
    <cellStyle name="Normal 2 20 2 3 7" xfId="28571"/>
    <cellStyle name="Normal 2 20 2 3 8" xfId="32061"/>
    <cellStyle name="Normal 2 20 2 3 9" xfId="9709"/>
    <cellStyle name="Normal 2 20 2 30" xfId="3888"/>
    <cellStyle name="Normal 2 20 2 30 2" xfId="9349"/>
    <cellStyle name="Normal 2 20 2 30 2 2" xfId="40955"/>
    <cellStyle name="Normal 2 20 2 30 2 3" xfId="28098"/>
    <cellStyle name="Normal 2 20 2 30 2 4" xfId="18723"/>
    <cellStyle name="Normal 2 20 2 30 3" xfId="22445"/>
    <cellStyle name="Normal 2 20 2 30 4" xfId="31821"/>
    <cellStyle name="Normal 2 20 2 30 5" xfId="35544"/>
    <cellStyle name="Normal 2 20 2 30 6" xfId="13311"/>
    <cellStyle name="Normal 2 20 2 31" xfId="492"/>
    <cellStyle name="Normal 2 20 2 31 2" xfId="9469"/>
    <cellStyle name="Normal 2 20 2 31 2 2" xfId="41075"/>
    <cellStyle name="Normal 2 20 2 31 2 3" xfId="28218"/>
    <cellStyle name="Normal 2 20 2 31 2 4" xfId="18843"/>
    <cellStyle name="Normal 2 20 2 31 3" xfId="22565"/>
    <cellStyle name="Normal 2 20 2 31 4" xfId="28459"/>
    <cellStyle name="Normal 2 20 2 31 5" xfId="32423"/>
    <cellStyle name="Normal 2 20 2 31 6" xfId="9949"/>
    <cellStyle name="Normal 2 20 2 32" xfId="371"/>
    <cellStyle name="Normal 2 20 2 32 2" xfId="6963"/>
    <cellStyle name="Normal 2 20 2 32 2 2" xfId="38569"/>
    <cellStyle name="Normal 2 20 2 32 2 3" xfId="25712"/>
    <cellStyle name="Normal 2 20 2 32 2 4" xfId="16337"/>
    <cellStyle name="Normal 2 20 2 32 3" xfId="19083"/>
    <cellStyle name="Normal 2 20 2 32 4" xfId="9829"/>
    <cellStyle name="Normal 2 20 2 33" xfId="4053"/>
    <cellStyle name="Normal 2 20 2 33 2" xfId="35667"/>
    <cellStyle name="Normal 2 20 2 33 3" xfId="22809"/>
    <cellStyle name="Normal 2 20 2 33 4" xfId="13434"/>
    <cellStyle name="Normal 2 20 2 34" xfId="18963"/>
    <cellStyle name="Normal 2 20 2 35" xfId="28339"/>
    <cellStyle name="Normal 2 20 2 36" xfId="31941"/>
    <cellStyle name="Normal 2 20 2 37" xfId="9589"/>
    <cellStyle name="Normal 2 20 2 4" xfId="768"/>
    <cellStyle name="Normal 2 20 2 4 2" xfId="4765"/>
    <cellStyle name="Normal 2 20 2 4 2 2" xfId="6023"/>
    <cellStyle name="Normal 2 20 2 4 2 2 2" xfId="37631"/>
    <cellStyle name="Normal 2 20 2 4 2 2 3" xfId="24774"/>
    <cellStyle name="Normal 2 20 2 4 2 2 4" xfId="15399"/>
    <cellStyle name="Normal 2 20 2 4 2 3" xfId="36373"/>
    <cellStyle name="Normal 2 20 2 4 2 4" xfId="23516"/>
    <cellStyle name="Normal 2 20 2 4 2 5" xfId="14141"/>
    <cellStyle name="Normal 2 20 2 4 3" xfId="5650"/>
    <cellStyle name="Normal 2 20 2 4 3 2" xfId="37258"/>
    <cellStyle name="Normal 2 20 2 4 3 3" xfId="24401"/>
    <cellStyle name="Normal 2 20 2 4 3 4" xfId="15026"/>
    <cellStyle name="Normal 2 20 2 4 4" xfId="4390"/>
    <cellStyle name="Normal 2 20 2 4 4 2" xfId="36004"/>
    <cellStyle name="Normal 2 20 2 4 4 3" xfId="23146"/>
    <cellStyle name="Normal 2 20 2 4 4 4" xfId="13771"/>
    <cellStyle name="Normal 2 20 2 4 5" xfId="19355"/>
    <cellStyle name="Normal 2 20 2 4 6" xfId="28731"/>
    <cellStyle name="Normal 2 20 2 4 7" xfId="32182"/>
    <cellStyle name="Normal 2 20 2 4 8" xfId="10221"/>
    <cellStyle name="Normal 2 20 2 5" xfId="885"/>
    <cellStyle name="Normal 2 20 2 5 2" xfId="4766"/>
    <cellStyle name="Normal 2 20 2 5 2 2" xfId="6024"/>
    <cellStyle name="Normal 2 20 2 5 2 2 2" xfId="37632"/>
    <cellStyle name="Normal 2 20 2 5 2 2 3" xfId="24775"/>
    <cellStyle name="Normal 2 20 2 5 2 2 4" xfId="15400"/>
    <cellStyle name="Normal 2 20 2 5 2 3" xfId="36374"/>
    <cellStyle name="Normal 2 20 2 5 2 4" xfId="23517"/>
    <cellStyle name="Normal 2 20 2 5 2 5" xfId="14142"/>
    <cellStyle name="Normal 2 20 2 5 3" xfId="5914"/>
    <cellStyle name="Normal 2 20 2 5 3 2" xfId="37522"/>
    <cellStyle name="Normal 2 20 2 5 3 3" xfId="24665"/>
    <cellStyle name="Normal 2 20 2 5 3 4" xfId="15290"/>
    <cellStyle name="Normal 2 20 2 5 4" xfId="4655"/>
    <cellStyle name="Normal 2 20 2 5 4 2" xfId="36266"/>
    <cellStyle name="Normal 2 20 2 5 4 3" xfId="23409"/>
    <cellStyle name="Normal 2 20 2 5 4 4" xfId="14034"/>
    <cellStyle name="Normal 2 20 2 5 5" xfId="19471"/>
    <cellStyle name="Normal 2 20 2 5 6" xfId="28847"/>
    <cellStyle name="Normal 2 20 2 5 7" xfId="32571"/>
    <cellStyle name="Normal 2 20 2 5 8" xfId="10337"/>
    <cellStyle name="Normal 2 20 2 6" xfId="1001"/>
    <cellStyle name="Normal 2 20 2 6 2" xfId="6015"/>
    <cellStyle name="Normal 2 20 2 6 2 2" xfId="37623"/>
    <cellStyle name="Normal 2 20 2 6 2 3" xfId="24766"/>
    <cellStyle name="Normal 2 20 2 6 2 4" xfId="15391"/>
    <cellStyle name="Normal 2 20 2 6 3" xfId="4757"/>
    <cellStyle name="Normal 2 20 2 6 3 2" xfId="36365"/>
    <cellStyle name="Normal 2 20 2 6 3 3" xfId="23508"/>
    <cellStyle name="Normal 2 20 2 6 3 4" xfId="14133"/>
    <cellStyle name="Normal 2 20 2 6 4" xfId="19586"/>
    <cellStyle name="Normal 2 20 2 6 5" xfId="28962"/>
    <cellStyle name="Normal 2 20 2 6 6" xfId="32686"/>
    <cellStyle name="Normal 2 20 2 6 7" xfId="10452"/>
    <cellStyle name="Normal 2 20 2 7" xfId="1117"/>
    <cellStyle name="Normal 2 20 2 7 2" xfId="6903"/>
    <cellStyle name="Normal 2 20 2 7 2 2" xfId="38509"/>
    <cellStyle name="Normal 2 20 2 7 2 3" xfId="25652"/>
    <cellStyle name="Normal 2 20 2 7 2 4" xfId="16277"/>
    <cellStyle name="Normal 2 20 2 7 3" xfId="4170"/>
    <cellStyle name="Normal 2 20 2 7 3 2" xfId="35784"/>
    <cellStyle name="Normal 2 20 2 7 3 3" xfId="22926"/>
    <cellStyle name="Normal 2 20 2 7 3 4" xfId="13551"/>
    <cellStyle name="Normal 2 20 2 7 4" xfId="19701"/>
    <cellStyle name="Normal 2 20 2 7 5" xfId="29077"/>
    <cellStyle name="Normal 2 20 2 7 6" xfId="32801"/>
    <cellStyle name="Normal 2 20 2 7 7" xfId="10567"/>
    <cellStyle name="Normal 2 20 2 8" xfId="1232"/>
    <cellStyle name="Normal 2 20 2 8 2" xfId="5426"/>
    <cellStyle name="Normal 2 20 2 8 2 2" xfId="37034"/>
    <cellStyle name="Normal 2 20 2 8 2 3" xfId="24177"/>
    <cellStyle name="Normal 2 20 2 8 2 4" xfId="14802"/>
    <cellStyle name="Normal 2 20 2 8 3" xfId="19815"/>
    <cellStyle name="Normal 2 20 2 8 4" xfId="29191"/>
    <cellStyle name="Normal 2 20 2 8 5" xfId="32915"/>
    <cellStyle name="Normal 2 20 2 8 6" xfId="10681"/>
    <cellStyle name="Normal 2 20 2 9" xfId="1347"/>
    <cellStyle name="Normal 2 20 2 9 2" xfId="6922"/>
    <cellStyle name="Normal 2 20 2 9 2 2" xfId="38528"/>
    <cellStyle name="Normal 2 20 2 9 2 3" xfId="25671"/>
    <cellStyle name="Normal 2 20 2 9 2 4" xfId="16296"/>
    <cellStyle name="Normal 2 20 2 9 3" xfId="19929"/>
    <cellStyle name="Normal 2 20 2 9 4" xfId="29305"/>
    <cellStyle name="Normal 2 20 2 9 5" xfId="33029"/>
    <cellStyle name="Normal 2 20 2 9 6" xfId="10795"/>
    <cellStyle name="Normal 2 20 20" xfId="1849"/>
    <cellStyle name="Normal 2 20 20 2" xfId="7328"/>
    <cellStyle name="Normal 2 20 20 2 2" xfId="38934"/>
    <cellStyle name="Normal 2 20 20 2 3" xfId="26077"/>
    <cellStyle name="Normal 2 20 20 2 4" xfId="16702"/>
    <cellStyle name="Normal 2 20 20 3" xfId="20424"/>
    <cellStyle name="Normal 2 20 20 4" xfId="29800"/>
    <cellStyle name="Normal 2 20 20 5" xfId="33523"/>
    <cellStyle name="Normal 2 20 20 6" xfId="11290"/>
    <cellStyle name="Normal 2 20 21" xfId="1840"/>
    <cellStyle name="Normal 2 20 21 2" xfId="7319"/>
    <cellStyle name="Normal 2 20 21 2 2" xfId="38925"/>
    <cellStyle name="Normal 2 20 21 2 3" xfId="26068"/>
    <cellStyle name="Normal 2 20 21 2 4" xfId="16693"/>
    <cellStyle name="Normal 2 20 21 3" xfId="20415"/>
    <cellStyle name="Normal 2 20 21 4" xfId="29791"/>
    <cellStyle name="Normal 2 20 21 5" xfId="33514"/>
    <cellStyle name="Normal 2 20 21 6" xfId="11281"/>
    <cellStyle name="Normal 2 20 22" xfId="2335"/>
    <cellStyle name="Normal 2 20 22 2" xfId="7810"/>
    <cellStyle name="Normal 2 20 22 2 2" xfId="39416"/>
    <cellStyle name="Normal 2 20 22 2 3" xfId="26559"/>
    <cellStyle name="Normal 2 20 22 2 4" xfId="17184"/>
    <cellStyle name="Normal 2 20 22 3" xfId="20906"/>
    <cellStyle name="Normal 2 20 22 4" xfId="30282"/>
    <cellStyle name="Normal 2 20 22 5" xfId="34005"/>
    <cellStyle name="Normal 2 20 22 6" xfId="11772"/>
    <cellStyle name="Normal 2 20 23" xfId="1823"/>
    <cellStyle name="Normal 2 20 23 2" xfId="7302"/>
    <cellStyle name="Normal 2 20 23 2 2" xfId="38908"/>
    <cellStyle name="Normal 2 20 23 2 3" xfId="26051"/>
    <cellStyle name="Normal 2 20 23 2 4" xfId="16676"/>
    <cellStyle name="Normal 2 20 23 3" xfId="20398"/>
    <cellStyle name="Normal 2 20 23 4" xfId="29774"/>
    <cellStyle name="Normal 2 20 23 5" xfId="33497"/>
    <cellStyle name="Normal 2 20 23 6" xfId="11264"/>
    <cellStyle name="Normal 2 20 24" xfId="2572"/>
    <cellStyle name="Normal 2 20 24 2" xfId="8045"/>
    <cellStyle name="Normal 2 20 24 2 2" xfId="39651"/>
    <cellStyle name="Normal 2 20 24 2 3" xfId="26794"/>
    <cellStyle name="Normal 2 20 24 2 4" xfId="17419"/>
    <cellStyle name="Normal 2 20 24 3" xfId="21141"/>
    <cellStyle name="Normal 2 20 24 4" xfId="30517"/>
    <cellStyle name="Normal 2 20 24 5" xfId="34240"/>
    <cellStyle name="Normal 2 20 24 6" xfId="12007"/>
    <cellStyle name="Normal 2 20 25" xfId="2693"/>
    <cellStyle name="Normal 2 20 25 2" xfId="8165"/>
    <cellStyle name="Normal 2 20 25 2 2" xfId="39771"/>
    <cellStyle name="Normal 2 20 25 2 3" xfId="26914"/>
    <cellStyle name="Normal 2 20 25 2 4" xfId="17539"/>
    <cellStyle name="Normal 2 20 25 3" xfId="21261"/>
    <cellStyle name="Normal 2 20 25 4" xfId="30637"/>
    <cellStyle name="Normal 2 20 25 5" xfId="34360"/>
    <cellStyle name="Normal 2 20 25 6" xfId="12127"/>
    <cellStyle name="Normal 2 20 26" xfId="1841"/>
    <cellStyle name="Normal 2 20 26 2" xfId="7320"/>
    <cellStyle name="Normal 2 20 26 2 2" xfId="38926"/>
    <cellStyle name="Normal 2 20 26 2 3" xfId="26069"/>
    <cellStyle name="Normal 2 20 26 2 4" xfId="16694"/>
    <cellStyle name="Normal 2 20 26 3" xfId="20416"/>
    <cellStyle name="Normal 2 20 26 4" xfId="29792"/>
    <cellStyle name="Normal 2 20 26 5" xfId="33515"/>
    <cellStyle name="Normal 2 20 26 6" xfId="11282"/>
    <cellStyle name="Normal 2 20 27" xfId="2577"/>
    <cellStyle name="Normal 2 20 27 2" xfId="8050"/>
    <cellStyle name="Normal 2 20 27 2 2" xfId="39656"/>
    <cellStyle name="Normal 2 20 27 2 3" xfId="26799"/>
    <cellStyle name="Normal 2 20 27 2 4" xfId="17424"/>
    <cellStyle name="Normal 2 20 27 3" xfId="21146"/>
    <cellStyle name="Normal 2 20 27 4" xfId="30522"/>
    <cellStyle name="Normal 2 20 27 5" xfId="34245"/>
    <cellStyle name="Normal 2 20 27 6" xfId="12012"/>
    <cellStyle name="Normal 2 20 28" xfId="2454"/>
    <cellStyle name="Normal 2 20 28 2" xfId="7928"/>
    <cellStyle name="Normal 2 20 28 2 2" xfId="39534"/>
    <cellStyle name="Normal 2 20 28 2 3" xfId="26677"/>
    <cellStyle name="Normal 2 20 28 2 4" xfId="17302"/>
    <cellStyle name="Normal 2 20 28 3" xfId="21024"/>
    <cellStyle name="Normal 2 20 28 4" xfId="30400"/>
    <cellStyle name="Normal 2 20 28 5" xfId="34123"/>
    <cellStyle name="Normal 2 20 28 6" xfId="11890"/>
    <cellStyle name="Normal 2 20 29" xfId="2341"/>
    <cellStyle name="Normal 2 20 29 2" xfId="7816"/>
    <cellStyle name="Normal 2 20 29 2 2" xfId="39422"/>
    <cellStyle name="Normal 2 20 29 2 3" xfId="26565"/>
    <cellStyle name="Normal 2 20 29 2 4" xfId="17190"/>
    <cellStyle name="Normal 2 20 29 3" xfId="20912"/>
    <cellStyle name="Normal 2 20 29 4" xfId="30288"/>
    <cellStyle name="Normal 2 20 29 5" xfId="34011"/>
    <cellStyle name="Normal 2 20 29 6" xfId="11778"/>
    <cellStyle name="Normal 2 20 3" xfId="137"/>
    <cellStyle name="Normal 2 20 3 10" xfId="1469"/>
    <cellStyle name="Normal 2 20 3 10 2" xfId="6970"/>
    <cellStyle name="Normal 2 20 3 10 2 2" xfId="38576"/>
    <cellStyle name="Normal 2 20 3 10 2 3" xfId="25719"/>
    <cellStyle name="Normal 2 20 3 10 2 4" xfId="16344"/>
    <cellStyle name="Normal 2 20 3 10 3" xfId="20050"/>
    <cellStyle name="Normal 2 20 3 10 4" xfId="29426"/>
    <cellStyle name="Normal 2 20 3 10 5" xfId="33150"/>
    <cellStyle name="Normal 2 20 3 10 6" xfId="10916"/>
    <cellStyle name="Normal 2 20 3 11" xfId="1601"/>
    <cellStyle name="Normal 2 20 3 11 2" xfId="7081"/>
    <cellStyle name="Normal 2 20 3 11 2 2" xfId="38687"/>
    <cellStyle name="Normal 2 20 3 11 2 3" xfId="25830"/>
    <cellStyle name="Normal 2 20 3 11 2 4" xfId="16455"/>
    <cellStyle name="Normal 2 20 3 11 3" xfId="20177"/>
    <cellStyle name="Normal 2 20 3 11 4" xfId="29553"/>
    <cellStyle name="Normal 2 20 3 11 5" xfId="33276"/>
    <cellStyle name="Normal 2 20 3 11 6" xfId="11043"/>
    <cellStyle name="Normal 2 20 3 12" xfId="1717"/>
    <cellStyle name="Normal 2 20 3 12 2" xfId="7196"/>
    <cellStyle name="Normal 2 20 3 12 2 2" xfId="38802"/>
    <cellStyle name="Normal 2 20 3 12 2 3" xfId="25945"/>
    <cellStyle name="Normal 2 20 3 12 2 4" xfId="16570"/>
    <cellStyle name="Normal 2 20 3 12 3" xfId="20292"/>
    <cellStyle name="Normal 2 20 3 12 4" xfId="29668"/>
    <cellStyle name="Normal 2 20 3 12 5" xfId="33391"/>
    <cellStyle name="Normal 2 20 3 12 6" xfId="11158"/>
    <cellStyle name="Normal 2 20 3 13" xfId="1891"/>
    <cellStyle name="Normal 2 20 3 13 2" xfId="7369"/>
    <cellStyle name="Normal 2 20 3 13 2 2" xfId="38975"/>
    <cellStyle name="Normal 2 20 3 13 2 3" xfId="26118"/>
    <cellStyle name="Normal 2 20 3 13 2 4" xfId="16743"/>
    <cellStyle name="Normal 2 20 3 13 3" xfId="20465"/>
    <cellStyle name="Normal 2 20 3 13 4" xfId="29841"/>
    <cellStyle name="Normal 2 20 3 13 5" xfId="33564"/>
    <cellStyle name="Normal 2 20 3 13 6" xfId="11331"/>
    <cellStyle name="Normal 2 20 3 14" xfId="2009"/>
    <cellStyle name="Normal 2 20 3 14 2" xfId="7486"/>
    <cellStyle name="Normal 2 20 3 14 2 2" xfId="39092"/>
    <cellStyle name="Normal 2 20 3 14 2 3" xfId="26235"/>
    <cellStyle name="Normal 2 20 3 14 2 4" xfId="16860"/>
    <cellStyle name="Normal 2 20 3 14 3" xfId="20582"/>
    <cellStyle name="Normal 2 20 3 14 4" xfId="29958"/>
    <cellStyle name="Normal 2 20 3 14 5" xfId="33681"/>
    <cellStyle name="Normal 2 20 3 14 6" xfId="11448"/>
    <cellStyle name="Normal 2 20 3 15" xfId="2126"/>
    <cellStyle name="Normal 2 20 3 15 2" xfId="7602"/>
    <cellStyle name="Normal 2 20 3 15 2 2" xfId="39208"/>
    <cellStyle name="Normal 2 20 3 15 2 3" xfId="26351"/>
    <cellStyle name="Normal 2 20 3 15 2 4" xfId="16976"/>
    <cellStyle name="Normal 2 20 3 15 3" xfId="20698"/>
    <cellStyle name="Normal 2 20 3 15 4" xfId="30074"/>
    <cellStyle name="Normal 2 20 3 15 5" xfId="33797"/>
    <cellStyle name="Normal 2 20 3 15 6" xfId="11564"/>
    <cellStyle name="Normal 2 20 3 16" xfId="2245"/>
    <cellStyle name="Normal 2 20 3 16 2" xfId="7720"/>
    <cellStyle name="Normal 2 20 3 16 2 2" xfId="39326"/>
    <cellStyle name="Normal 2 20 3 16 2 3" xfId="26469"/>
    <cellStyle name="Normal 2 20 3 16 2 4" xfId="17094"/>
    <cellStyle name="Normal 2 20 3 16 3" xfId="20816"/>
    <cellStyle name="Normal 2 20 3 16 4" xfId="30192"/>
    <cellStyle name="Normal 2 20 3 16 5" xfId="33915"/>
    <cellStyle name="Normal 2 20 3 16 6" xfId="11682"/>
    <cellStyle name="Normal 2 20 3 17" xfId="2364"/>
    <cellStyle name="Normal 2 20 3 17 2" xfId="7838"/>
    <cellStyle name="Normal 2 20 3 17 2 2" xfId="39444"/>
    <cellStyle name="Normal 2 20 3 17 2 3" xfId="26587"/>
    <cellStyle name="Normal 2 20 3 17 2 4" xfId="17212"/>
    <cellStyle name="Normal 2 20 3 17 3" xfId="20934"/>
    <cellStyle name="Normal 2 20 3 17 4" xfId="30310"/>
    <cellStyle name="Normal 2 20 3 17 5" xfId="34033"/>
    <cellStyle name="Normal 2 20 3 17 6" xfId="11800"/>
    <cellStyle name="Normal 2 20 3 18" xfId="2481"/>
    <cellStyle name="Normal 2 20 3 18 2" xfId="7954"/>
    <cellStyle name="Normal 2 20 3 18 2 2" xfId="39560"/>
    <cellStyle name="Normal 2 20 3 18 2 3" xfId="26703"/>
    <cellStyle name="Normal 2 20 3 18 2 4" xfId="17328"/>
    <cellStyle name="Normal 2 20 3 18 3" xfId="21050"/>
    <cellStyle name="Normal 2 20 3 18 4" xfId="30426"/>
    <cellStyle name="Normal 2 20 3 18 5" xfId="34149"/>
    <cellStyle name="Normal 2 20 3 18 6" xfId="11916"/>
    <cellStyle name="Normal 2 20 3 19" xfId="2599"/>
    <cellStyle name="Normal 2 20 3 19 2" xfId="8071"/>
    <cellStyle name="Normal 2 20 3 19 2 2" xfId="39677"/>
    <cellStyle name="Normal 2 20 3 19 2 3" xfId="26820"/>
    <cellStyle name="Normal 2 20 3 19 2 4" xfId="17445"/>
    <cellStyle name="Normal 2 20 3 19 3" xfId="21167"/>
    <cellStyle name="Normal 2 20 3 19 4" xfId="30543"/>
    <cellStyle name="Normal 2 20 3 19 5" xfId="34266"/>
    <cellStyle name="Normal 2 20 3 19 6" xfId="12033"/>
    <cellStyle name="Normal 2 20 3 2" xfId="170"/>
    <cellStyle name="Normal 2 20 3 2 10" xfId="1634"/>
    <cellStyle name="Normal 2 20 3 2 10 2" xfId="7114"/>
    <cellStyle name="Normal 2 20 3 2 10 2 2" xfId="38720"/>
    <cellStyle name="Normal 2 20 3 2 10 2 3" xfId="25863"/>
    <cellStyle name="Normal 2 20 3 2 10 2 4" xfId="16488"/>
    <cellStyle name="Normal 2 20 3 2 10 3" xfId="20210"/>
    <cellStyle name="Normal 2 20 3 2 10 4" xfId="29586"/>
    <cellStyle name="Normal 2 20 3 2 10 5" xfId="33309"/>
    <cellStyle name="Normal 2 20 3 2 10 6" xfId="11076"/>
    <cellStyle name="Normal 2 20 3 2 11" xfId="1750"/>
    <cellStyle name="Normal 2 20 3 2 11 2" xfId="7229"/>
    <cellStyle name="Normal 2 20 3 2 11 2 2" xfId="38835"/>
    <cellStyle name="Normal 2 20 3 2 11 2 3" xfId="25978"/>
    <cellStyle name="Normal 2 20 3 2 11 2 4" xfId="16603"/>
    <cellStyle name="Normal 2 20 3 2 11 3" xfId="20325"/>
    <cellStyle name="Normal 2 20 3 2 11 4" xfId="29701"/>
    <cellStyle name="Normal 2 20 3 2 11 5" xfId="33424"/>
    <cellStyle name="Normal 2 20 3 2 11 6" xfId="11191"/>
    <cellStyle name="Normal 2 20 3 2 12" xfId="1924"/>
    <cellStyle name="Normal 2 20 3 2 12 2" xfId="7402"/>
    <cellStyle name="Normal 2 20 3 2 12 2 2" xfId="39008"/>
    <cellStyle name="Normal 2 20 3 2 12 2 3" xfId="26151"/>
    <cellStyle name="Normal 2 20 3 2 12 2 4" xfId="16776"/>
    <cellStyle name="Normal 2 20 3 2 12 3" xfId="20498"/>
    <cellStyle name="Normal 2 20 3 2 12 4" xfId="29874"/>
    <cellStyle name="Normal 2 20 3 2 12 5" xfId="33597"/>
    <cellStyle name="Normal 2 20 3 2 12 6" xfId="11364"/>
    <cellStyle name="Normal 2 20 3 2 13" xfId="2042"/>
    <cellStyle name="Normal 2 20 3 2 13 2" xfId="7519"/>
    <cellStyle name="Normal 2 20 3 2 13 2 2" xfId="39125"/>
    <cellStyle name="Normal 2 20 3 2 13 2 3" xfId="26268"/>
    <cellStyle name="Normal 2 20 3 2 13 2 4" xfId="16893"/>
    <cellStyle name="Normal 2 20 3 2 13 3" xfId="20615"/>
    <cellStyle name="Normal 2 20 3 2 13 4" xfId="29991"/>
    <cellStyle name="Normal 2 20 3 2 13 5" xfId="33714"/>
    <cellStyle name="Normal 2 20 3 2 13 6" xfId="11481"/>
    <cellStyle name="Normal 2 20 3 2 14" xfId="2159"/>
    <cellStyle name="Normal 2 20 3 2 14 2" xfId="7635"/>
    <cellStyle name="Normal 2 20 3 2 14 2 2" xfId="39241"/>
    <cellStyle name="Normal 2 20 3 2 14 2 3" xfId="26384"/>
    <cellStyle name="Normal 2 20 3 2 14 2 4" xfId="17009"/>
    <cellStyle name="Normal 2 20 3 2 14 3" xfId="20731"/>
    <cellStyle name="Normal 2 20 3 2 14 4" xfId="30107"/>
    <cellStyle name="Normal 2 20 3 2 14 5" xfId="33830"/>
    <cellStyle name="Normal 2 20 3 2 14 6" xfId="11597"/>
    <cellStyle name="Normal 2 20 3 2 15" xfId="2278"/>
    <cellStyle name="Normal 2 20 3 2 15 2" xfId="7753"/>
    <cellStyle name="Normal 2 20 3 2 15 2 2" xfId="39359"/>
    <cellStyle name="Normal 2 20 3 2 15 2 3" xfId="26502"/>
    <cellStyle name="Normal 2 20 3 2 15 2 4" xfId="17127"/>
    <cellStyle name="Normal 2 20 3 2 15 3" xfId="20849"/>
    <cellStyle name="Normal 2 20 3 2 15 4" xfId="30225"/>
    <cellStyle name="Normal 2 20 3 2 15 5" xfId="33948"/>
    <cellStyle name="Normal 2 20 3 2 15 6" xfId="11715"/>
    <cellStyle name="Normal 2 20 3 2 16" xfId="2397"/>
    <cellStyle name="Normal 2 20 3 2 16 2" xfId="7871"/>
    <cellStyle name="Normal 2 20 3 2 16 2 2" xfId="39477"/>
    <cellStyle name="Normal 2 20 3 2 16 2 3" xfId="26620"/>
    <cellStyle name="Normal 2 20 3 2 16 2 4" xfId="17245"/>
    <cellStyle name="Normal 2 20 3 2 16 3" xfId="20967"/>
    <cellStyle name="Normal 2 20 3 2 16 4" xfId="30343"/>
    <cellStyle name="Normal 2 20 3 2 16 5" xfId="34066"/>
    <cellStyle name="Normal 2 20 3 2 16 6" xfId="11833"/>
    <cellStyle name="Normal 2 20 3 2 17" xfId="2514"/>
    <cellStyle name="Normal 2 20 3 2 17 2" xfId="7987"/>
    <cellStyle name="Normal 2 20 3 2 17 2 2" xfId="39593"/>
    <cellStyle name="Normal 2 20 3 2 17 2 3" xfId="26736"/>
    <cellStyle name="Normal 2 20 3 2 17 2 4" xfId="17361"/>
    <cellStyle name="Normal 2 20 3 2 17 3" xfId="21083"/>
    <cellStyle name="Normal 2 20 3 2 17 4" xfId="30459"/>
    <cellStyle name="Normal 2 20 3 2 17 5" xfId="34182"/>
    <cellStyle name="Normal 2 20 3 2 17 6" xfId="11949"/>
    <cellStyle name="Normal 2 20 3 2 18" xfId="2632"/>
    <cellStyle name="Normal 2 20 3 2 18 2" xfId="8104"/>
    <cellStyle name="Normal 2 20 3 2 18 2 2" xfId="39710"/>
    <cellStyle name="Normal 2 20 3 2 18 2 3" xfId="26853"/>
    <cellStyle name="Normal 2 20 3 2 18 2 4" xfId="17478"/>
    <cellStyle name="Normal 2 20 3 2 18 3" xfId="21200"/>
    <cellStyle name="Normal 2 20 3 2 18 4" xfId="30576"/>
    <cellStyle name="Normal 2 20 3 2 18 5" xfId="34299"/>
    <cellStyle name="Normal 2 20 3 2 18 6" xfId="12066"/>
    <cellStyle name="Normal 2 20 3 2 19" xfId="2752"/>
    <cellStyle name="Normal 2 20 3 2 19 2" xfId="8223"/>
    <cellStyle name="Normal 2 20 3 2 19 2 2" xfId="39829"/>
    <cellStyle name="Normal 2 20 3 2 19 2 3" xfId="26972"/>
    <cellStyle name="Normal 2 20 3 2 19 2 4" xfId="17597"/>
    <cellStyle name="Normal 2 20 3 2 19 3" xfId="21319"/>
    <cellStyle name="Normal 2 20 3 2 19 4" xfId="30695"/>
    <cellStyle name="Normal 2 20 3 2 19 5" xfId="34418"/>
    <cellStyle name="Normal 2 20 3 2 19 6" xfId="12185"/>
    <cellStyle name="Normal 2 20 3 2 2" xfId="291"/>
    <cellStyle name="Normal 2 20 3 2 2 2" xfId="682"/>
    <cellStyle name="Normal 2 20 3 2 2 2 2" xfId="4770"/>
    <cellStyle name="Normal 2 20 3 2 2 2 2 2" xfId="6028"/>
    <cellStyle name="Normal 2 20 3 2 2 2 2 2 2" xfId="37636"/>
    <cellStyle name="Normal 2 20 3 2 2 2 2 2 3" xfId="24779"/>
    <cellStyle name="Normal 2 20 3 2 2 2 2 2 4" xfId="15404"/>
    <cellStyle name="Normal 2 20 3 2 2 2 2 3" xfId="36378"/>
    <cellStyle name="Normal 2 20 3 2 2 2 2 4" xfId="23521"/>
    <cellStyle name="Normal 2 20 3 2 2 2 2 5" xfId="14146"/>
    <cellStyle name="Normal 2 20 3 2 2 2 3" xfId="5651"/>
    <cellStyle name="Normal 2 20 3 2 2 2 3 2" xfId="37259"/>
    <cellStyle name="Normal 2 20 3 2 2 2 3 3" xfId="24402"/>
    <cellStyle name="Normal 2 20 3 2 2 2 3 4" xfId="15027"/>
    <cellStyle name="Normal 2 20 3 2 2 2 4" xfId="4391"/>
    <cellStyle name="Normal 2 20 3 2 2 2 4 2" xfId="36005"/>
    <cellStyle name="Normal 2 20 3 2 2 2 4 3" xfId="23147"/>
    <cellStyle name="Normal 2 20 3 2 2 2 4 4" xfId="13772"/>
    <cellStyle name="Normal 2 20 3 2 2 2 5" xfId="32342"/>
    <cellStyle name="Normal 2 20 3 2 2 2 6" xfId="22671"/>
    <cellStyle name="Normal 2 20 3 2 2 2 7" xfId="10136"/>
    <cellStyle name="Normal 2 20 3 2 2 3" xfId="4769"/>
    <cellStyle name="Normal 2 20 3 2 2 3 2" xfId="6027"/>
    <cellStyle name="Normal 2 20 3 2 2 3 2 2" xfId="37635"/>
    <cellStyle name="Normal 2 20 3 2 2 3 2 3" xfId="24778"/>
    <cellStyle name="Normal 2 20 3 2 2 3 2 4" xfId="15403"/>
    <cellStyle name="Normal 2 20 3 2 2 3 3" xfId="36377"/>
    <cellStyle name="Normal 2 20 3 2 2 3 4" xfId="23520"/>
    <cellStyle name="Normal 2 20 3 2 2 3 5" xfId="14145"/>
    <cellStyle name="Normal 2 20 3 2 2 4" xfId="5617"/>
    <cellStyle name="Normal 2 20 3 2 2 4 2" xfId="37225"/>
    <cellStyle name="Normal 2 20 3 2 2 4 3" xfId="24368"/>
    <cellStyle name="Normal 2 20 3 2 2 4 4" xfId="14993"/>
    <cellStyle name="Normal 2 20 3 2 2 5" xfId="4357"/>
    <cellStyle name="Normal 2 20 3 2 2 5 2" xfId="35971"/>
    <cellStyle name="Normal 2 20 3 2 2 5 3" xfId="23113"/>
    <cellStyle name="Normal 2 20 3 2 2 5 4" xfId="13738"/>
    <cellStyle name="Normal 2 20 3 2 2 6" xfId="19270"/>
    <cellStyle name="Normal 2 20 3 2 2 7" xfId="28646"/>
    <cellStyle name="Normal 2 20 3 2 2 8" xfId="32101"/>
    <cellStyle name="Normal 2 20 3 2 2 9" xfId="9749"/>
    <cellStyle name="Normal 2 20 3 2 20" xfId="2867"/>
    <cellStyle name="Normal 2 20 3 2 20 2" xfId="8337"/>
    <cellStyle name="Normal 2 20 3 2 20 2 2" xfId="39943"/>
    <cellStyle name="Normal 2 20 3 2 20 2 3" xfId="27086"/>
    <cellStyle name="Normal 2 20 3 2 20 2 4" xfId="17711"/>
    <cellStyle name="Normal 2 20 3 2 20 3" xfId="21433"/>
    <cellStyle name="Normal 2 20 3 2 20 4" xfId="30809"/>
    <cellStyle name="Normal 2 20 3 2 20 5" xfId="34532"/>
    <cellStyle name="Normal 2 20 3 2 20 6" xfId="12299"/>
    <cellStyle name="Normal 2 20 3 2 21" xfId="2982"/>
    <cellStyle name="Normal 2 20 3 2 21 2" xfId="8451"/>
    <cellStyle name="Normal 2 20 3 2 21 2 2" xfId="40057"/>
    <cellStyle name="Normal 2 20 3 2 21 2 3" xfId="27200"/>
    <cellStyle name="Normal 2 20 3 2 21 2 4" xfId="17825"/>
    <cellStyle name="Normal 2 20 3 2 21 3" xfId="21547"/>
    <cellStyle name="Normal 2 20 3 2 21 4" xfId="30923"/>
    <cellStyle name="Normal 2 20 3 2 21 5" xfId="34646"/>
    <cellStyle name="Normal 2 20 3 2 21 6" xfId="12413"/>
    <cellStyle name="Normal 2 20 3 2 22" xfId="3097"/>
    <cellStyle name="Normal 2 20 3 2 22 2" xfId="8565"/>
    <cellStyle name="Normal 2 20 3 2 22 2 2" xfId="40171"/>
    <cellStyle name="Normal 2 20 3 2 22 2 3" xfId="27314"/>
    <cellStyle name="Normal 2 20 3 2 22 2 4" xfId="17939"/>
    <cellStyle name="Normal 2 20 3 2 22 3" xfId="21661"/>
    <cellStyle name="Normal 2 20 3 2 22 4" xfId="31037"/>
    <cellStyle name="Normal 2 20 3 2 22 5" xfId="34760"/>
    <cellStyle name="Normal 2 20 3 2 22 6" xfId="12527"/>
    <cellStyle name="Normal 2 20 3 2 23" xfId="3212"/>
    <cellStyle name="Normal 2 20 3 2 23 2" xfId="8679"/>
    <cellStyle name="Normal 2 20 3 2 23 2 2" xfId="40285"/>
    <cellStyle name="Normal 2 20 3 2 23 2 3" xfId="27428"/>
    <cellStyle name="Normal 2 20 3 2 23 2 4" xfId="18053"/>
    <cellStyle name="Normal 2 20 3 2 23 3" xfId="21775"/>
    <cellStyle name="Normal 2 20 3 2 23 4" xfId="31151"/>
    <cellStyle name="Normal 2 20 3 2 23 5" xfId="34874"/>
    <cellStyle name="Normal 2 20 3 2 23 6" xfId="12641"/>
    <cellStyle name="Normal 2 20 3 2 24" xfId="3327"/>
    <cellStyle name="Normal 2 20 3 2 24 2" xfId="8793"/>
    <cellStyle name="Normal 2 20 3 2 24 2 2" xfId="40399"/>
    <cellStyle name="Normal 2 20 3 2 24 2 3" xfId="27542"/>
    <cellStyle name="Normal 2 20 3 2 24 2 4" xfId="18167"/>
    <cellStyle name="Normal 2 20 3 2 24 3" xfId="21889"/>
    <cellStyle name="Normal 2 20 3 2 24 4" xfId="31265"/>
    <cellStyle name="Normal 2 20 3 2 24 5" xfId="34988"/>
    <cellStyle name="Normal 2 20 3 2 24 6" xfId="12755"/>
    <cellStyle name="Normal 2 20 3 2 25" xfId="3445"/>
    <cellStyle name="Normal 2 20 3 2 25 2" xfId="8910"/>
    <cellStyle name="Normal 2 20 3 2 25 2 2" xfId="40516"/>
    <cellStyle name="Normal 2 20 3 2 25 2 3" xfId="27659"/>
    <cellStyle name="Normal 2 20 3 2 25 2 4" xfId="18284"/>
    <cellStyle name="Normal 2 20 3 2 25 3" xfId="22006"/>
    <cellStyle name="Normal 2 20 3 2 25 4" xfId="31382"/>
    <cellStyle name="Normal 2 20 3 2 25 5" xfId="35105"/>
    <cellStyle name="Normal 2 20 3 2 25 6" xfId="12872"/>
    <cellStyle name="Normal 2 20 3 2 26" xfId="3565"/>
    <cellStyle name="Normal 2 20 3 2 26 2" xfId="9029"/>
    <cellStyle name="Normal 2 20 3 2 26 2 2" xfId="40635"/>
    <cellStyle name="Normal 2 20 3 2 26 2 3" xfId="27778"/>
    <cellStyle name="Normal 2 20 3 2 26 2 4" xfId="18403"/>
    <cellStyle name="Normal 2 20 3 2 26 3" xfId="22125"/>
    <cellStyle name="Normal 2 20 3 2 26 4" xfId="31501"/>
    <cellStyle name="Normal 2 20 3 2 26 5" xfId="35224"/>
    <cellStyle name="Normal 2 20 3 2 26 6" xfId="12991"/>
    <cellStyle name="Normal 2 20 3 2 27" xfId="3697"/>
    <cellStyle name="Normal 2 20 3 2 27 2" xfId="9160"/>
    <cellStyle name="Normal 2 20 3 2 27 2 2" xfId="40766"/>
    <cellStyle name="Normal 2 20 3 2 27 2 3" xfId="27909"/>
    <cellStyle name="Normal 2 20 3 2 27 2 4" xfId="18534"/>
    <cellStyle name="Normal 2 20 3 2 27 3" xfId="22256"/>
    <cellStyle name="Normal 2 20 3 2 27 4" xfId="31632"/>
    <cellStyle name="Normal 2 20 3 2 27 5" xfId="35355"/>
    <cellStyle name="Normal 2 20 3 2 27 6" xfId="13122"/>
    <cellStyle name="Normal 2 20 3 2 28" xfId="3813"/>
    <cellStyle name="Normal 2 20 3 2 28 2" xfId="9275"/>
    <cellStyle name="Normal 2 20 3 2 28 2 2" xfId="40881"/>
    <cellStyle name="Normal 2 20 3 2 28 2 3" xfId="28024"/>
    <cellStyle name="Normal 2 20 3 2 28 2 4" xfId="18649"/>
    <cellStyle name="Normal 2 20 3 2 28 3" xfId="22371"/>
    <cellStyle name="Normal 2 20 3 2 28 4" xfId="31747"/>
    <cellStyle name="Normal 2 20 3 2 28 5" xfId="35470"/>
    <cellStyle name="Normal 2 20 3 2 28 6" xfId="13237"/>
    <cellStyle name="Normal 2 20 3 2 29" xfId="3928"/>
    <cellStyle name="Normal 2 20 3 2 29 2" xfId="9389"/>
    <cellStyle name="Normal 2 20 3 2 29 2 2" xfId="40995"/>
    <cellStyle name="Normal 2 20 3 2 29 2 3" xfId="28138"/>
    <cellStyle name="Normal 2 20 3 2 29 2 4" xfId="18763"/>
    <cellStyle name="Normal 2 20 3 2 29 3" xfId="22485"/>
    <cellStyle name="Normal 2 20 3 2 29 4" xfId="31861"/>
    <cellStyle name="Normal 2 20 3 2 29 5" xfId="35584"/>
    <cellStyle name="Normal 2 20 3 2 29 6" xfId="13351"/>
    <cellStyle name="Normal 2 20 3 2 3" xfId="808"/>
    <cellStyle name="Normal 2 20 3 2 3 2" xfId="4771"/>
    <cellStyle name="Normal 2 20 3 2 3 2 2" xfId="6029"/>
    <cellStyle name="Normal 2 20 3 2 3 2 2 2" xfId="37637"/>
    <cellStyle name="Normal 2 20 3 2 3 2 2 3" xfId="24780"/>
    <cellStyle name="Normal 2 20 3 2 3 2 2 4" xfId="15405"/>
    <cellStyle name="Normal 2 20 3 2 3 2 3" xfId="36379"/>
    <cellStyle name="Normal 2 20 3 2 3 2 4" xfId="23522"/>
    <cellStyle name="Normal 2 20 3 2 3 2 5" xfId="14147"/>
    <cellStyle name="Normal 2 20 3 2 3 3" xfId="5652"/>
    <cellStyle name="Normal 2 20 3 2 3 3 2" xfId="37260"/>
    <cellStyle name="Normal 2 20 3 2 3 3 3" xfId="24403"/>
    <cellStyle name="Normal 2 20 3 2 3 3 4" xfId="15028"/>
    <cellStyle name="Normal 2 20 3 2 3 4" xfId="4392"/>
    <cellStyle name="Normal 2 20 3 2 3 4 2" xfId="36006"/>
    <cellStyle name="Normal 2 20 3 2 3 4 3" xfId="23148"/>
    <cellStyle name="Normal 2 20 3 2 3 4 4" xfId="13773"/>
    <cellStyle name="Normal 2 20 3 2 3 5" xfId="19395"/>
    <cellStyle name="Normal 2 20 3 2 3 6" xfId="28771"/>
    <cellStyle name="Normal 2 20 3 2 3 7" xfId="32222"/>
    <cellStyle name="Normal 2 20 3 2 3 8" xfId="10261"/>
    <cellStyle name="Normal 2 20 3 2 30" xfId="532"/>
    <cellStyle name="Normal 2 20 3 2 30 2" xfId="9509"/>
    <cellStyle name="Normal 2 20 3 2 30 2 2" xfId="41115"/>
    <cellStyle name="Normal 2 20 3 2 30 2 3" xfId="28258"/>
    <cellStyle name="Normal 2 20 3 2 30 2 4" xfId="18883"/>
    <cellStyle name="Normal 2 20 3 2 30 3" xfId="22605"/>
    <cellStyle name="Normal 2 20 3 2 30 4" xfId="28499"/>
    <cellStyle name="Normal 2 20 3 2 30 5" xfId="32463"/>
    <cellStyle name="Normal 2 20 3 2 30 6" xfId="9989"/>
    <cellStyle name="Normal 2 20 3 2 31" xfId="411"/>
    <cellStyle name="Normal 2 20 3 2 31 2" xfId="7016"/>
    <cellStyle name="Normal 2 20 3 2 31 2 2" xfId="38622"/>
    <cellStyle name="Normal 2 20 3 2 31 2 3" xfId="25765"/>
    <cellStyle name="Normal 2 20 3 2 31 2 4" xfId="16390"/>
    <cellStyle name="Normal 2 20 3 2 31 3" xfId="19123"/>
    <cellStyle name="Normal 2 20 3 2 31 4" xfId="9869"/>
    <cellStyle name="Normal 2 20 3 2 32" xfId="4093"/>
    <cellStyle name="Normal 2 20 3 2 32 2" xfId="35707"/>
    <cellStyle name="Normal 2 20 3 2 32 3" xfId="22849"/>
    <cellStyle name="Normal 2 20 3 2 32 4" xfId="13474"/>
    <cellStyle name="Normal 2 20 3 2 33" xfId="19003"/>
    <cellStyle name="Normal 2 20 3 2 34" xfId="28379"/>
    <cellStyle name="Normal 2 20 3 2 35" xfId="31981"/>
    <cellStyle name="Normal 2 20 3 2 36" xfId="9629"/>
    <cellStyle name="Normal 2 20 3 2 4" xfId="925"/>
    <cellStyle name="Normal 2 20 3 2 4 2" xfId="4772"/>
    <cellStyle name="Normal 2 20 3 2 4 2 2" xfId="6030"/>
    <cellStyle name="Normal 2 20 3 2 4 2 2 2" xfId="37638"/>
    <cellStyle name="Normal 2 20 3 2 4 2 2 3" xfId="24781"/>
    <cellStyle name="Normal 2 20 3 2 4 2 2 4" xfId="15406"/>
    <cellStyle name="Normal 2 20 3 2 4 2 3" xfId="36380"/>
    <cellStyle name="Normal 2 20 3 2 4 2 4" xfId="23523"/>
    <cellStyle name="Normal 2 20 3 2 4 2 5" xfId="14148"/>
    <cellStyle name="Normal 2 20 3 2 4 3" xfId="5954"/>
    <cellStyle name="Normal 2 20 3 2 4 3 2" xfId="37562"/>
    <cellStyle name="Normal 2 20 3 2 4 3 3" xfId="24705"/>
    <cellStyle name="Normal 2 20 3 2 4 3 4" xfId="15330"/>
    <cellStyle name="Normal 2 20 3 2 4 4" xfId="4695"/>
    <cellStyle name="Normal 2 20 3 2 4 4 2" xfId="36306"/>
    <cellStyle name="Normal 2 20 3 2 4 4 3" xfId="23449"/>
    <cellStyle name="Normal 2 20 3 2 4 4 4" xfId="14074"/>
    <cellStyle name="Normal 2 20 3 2 4 5" xfId="19511"/>
    <cellStyle name="Normal 2 20 3 2 4 6" xfId="28887"/>
    <cellStyle name="Normal 2 20 3 2 4 7" xfId="32611"/>
    <cellStyle name="Normal 2 20 3 2 4 8" xfId="10377"/>
    <cellStyle name="Normal 2 20 3 2 5" xfId="1041"/>
    <cellStyle name="Normal 2 20 3 2 5 2" xfId="6026"/>
    <cellStyle name="Normal 2 20 3 2 5 2 2" xfId="37634"/>
    <cellStyle name="Normal 2 20 3 2 5 2 3" xfId="24777"/>
    <cellStyle name="Normal 2 20 3 2 5 2 4" xfId="15402"/>
    <cellStyle name="Normal 2 20 3 2 5 3" xfId="4768"/>
    <cellStyle name="Normal 2 20 3 2 5 3 2" xfId="36376"/>
    <cellStyle name="Normal 2 20 3 2 5 3 3" xfId="23519"/>
    <cellStyle name="Normal 2 20 3 2 5 3 4" xfId="14144"/>
    <cellStyle name="Normal 2 20 3 2 5 4" xfId="19626"/>
    <cellStyle name="Normal 2 20 3 2 5 5" xfId="29002"/>
    <cellStyle name="Normal 2 20 3 2 5 6" xfId="32726"/>
    <cellStyle name="Normal 2 20 3 2 5 7" xfId="10492"/>
    <cellStyle name="Normal 2 20 3 2 6" xfId="1157"/>
    <cellStyle name="Normal 2 20 3 2 6 2" xfId="6616"/>
    <cellStyle name="Normal 2 20 3 2 6 2 2" xfId="38224"/>
    <cellStyle name="Normal 2 20 3 2 6 2 3" xfId="25367"/>
    <cellStyle name="Normal 2 20 3 2 6 2 4" xfId="15992"/>
    <cellStyle name="Normal 2 20 3 2 6 3" xfId="4210"/>
    <cellStyle name="Normal 2 20 3 2 6 3 2" xfId="35824"/>
    <cellStyle name="Normal 2 20 3 2 6 3 3" xfId="22966"/>
    <cellStyle name="Normal 2 20 3 2 6 3 4" xfId="13591"/>
    <cellStyle name="Normal 2 20 3 2 6 4" xfId="19741"/>
    <cellStyle name="Normal 2 20 3 2 6 5" xfId="29117"/>
    <cellStyle name="Normal 2 20 3 2 6 6" xfId="32841"/>
    <cellStyle name="Normal 2 20 3 2 6 7" xfId="10607"/>
    <cellStyle name="Normal 2 20 3 2 7" xfId="1272"/>
    <cellStyle name="Normal 2 20 3 2 7 2" xfId="5466"/>
    <cellStyle name="Normal 2 20 3 2 7 2 2" xfId="37074"/>
    <cellStyle name="Normal 2 20 3 2 7 2 3" xfId="24217"/>
    <cellStyle name="Normal 2 20 3 2 7 2 4" xfId="14842"/>
    <cellStyle name="Normal 2 20 3 2 7 3" xfId="19855"/>
    <cellStyle name="Normal 2 20 3 2 7 4" xfId="29231"/>
    <cellStyle name="Normal 2 20 3 2 7 5" xfId="32955"/>
    <cellStyle name="Normal 2 20 3 2 7 6" xfId="10721"/>
    <cellStyle name="Normal 2 20 3 2 8" xfId="1387"/>
    <cellStyle name="Normal 2 20 3 2 8 2" xfId="6750"/>
    <cellStyle name="Normal 2 20 3 2 8 2 2" xfId="38356"/>
    <cellStyle name="Normal 2 20 3 2 8 2 3" xfId="25499"/>
    <cellStyle name="Normal 2 20 3 2 8 2 4" xfId="16124"/>
    <cellStyle name="Normal 2 20 3 2 8 3" xfId="19969"/>
    <cellStyle name="Normal 2 20 3 2 8 4" xfId="29345"/>
    <cellStyle name="Normal 2 20 3 2 8 5" xfId="33069"/>
    <cellStyle name="Normal 2 20 3 2 8 6" xfId="10835"/>
    <cellStyle name="Normal 2 20 3 2 9" xfId="1502"/>
    <cellStyle name="Normal 2 20 3 2 9 2" xfId="6709"/>
    <cellStyle name="Normal 2 20 3 2 9 2 2" xfId="38315"/>
    <cellStyle name="Normal 2 20 3 2 9 2 3" xfId="25458"/>
    <cellStyle name="Normal 2 20 3 2 9 2 4" xfId="16083"/>
    <cellStyle name="Normal 2 20 3 2 9 3" xfId="20083"/>
    <cellStyle name="Normal 2 20 3 2 9 4" xfId="29459"/>
    <cellStyle name="Normal 2 20 3 2 9 5" xfId="33183"/>
    <cellStyle name="Normal 2 20 3 2 9 6" xfId="10949"/>
    <cellStyle name="Normal 2 20 3 20" xfId="2719"/>
    <cellStyle name="Normal 2 20 3 20 2" xfId="8190"/>
    <cellStyle name="Normal 2 20 3 20 2 2" xfId="39796"/>
    <cellStyle name="Normal 2 20 3 20 2 3" xfId="26939"/>
    <cellStyle name="Normal 2 20 3 20 2 4" xfId="17564"/>
    <cellStyle name="Normal 2 20 3 20 3" xfId="21286"/>
    <cellStyle name="Normal 2 20 3 20 4" xfId="30662"/>
    <cellStyle name="Normal 2 20 3 20 5" xfId="34385"/>
    <cellStyle name="Normal 2 20 3 20 6" xfId="12152"/>
    <cellStyle name="Normal 2 20 3 21" xfId="2834"/>
    <cellStyle name="Normal 2 20 3 21 2" xfId="8304"/>
    <cellStyle name="Normal 2 20 3 21 2 2" xfId="39910"/>
    <cellStyle name="Normal 2 20 3 21 2 3" xfId="27053"/>
    <cellStyle name="Normal 2 20 3 21 2 4" xfId="17678"/>
    <cellStyle name="Normal 2 20 3 21 3" xfId="21400"/>
    <cellStyle name="Normal 2 20 3 21 4" xfId="30776"/>
    <cellStyle name="Normal 2 20 3 21 5" xfId="34499"/>
    <cellStyle name="Normal 2 20 3 21 6" xfId="12266"/>
    <cellStyle name="Normal 2 20 3 22" xfId="2949"/>
    <cellStyle name="Normal 2 20 3 22 2" xfId="8418"/>
    <cellStyle name="Normal 2 20 3 22 2 2" xfId="40024"/>
    <cellStyle name="Normal 2 20 3 22 2 3" xfId="27167"/>
    <cellStyle name="Normal 2 20 3 22 2 4" xfId="17792"/>
    <cellStyle name="Normal 2 20 3 22 3" xfId="21514"/>
    <cellStyle name="Normal 2 20 3 22 4" xfId="30890"/>
    <cellStyle name="Normal 2 20 3 22 5" xfId="34613"/>
    <cellStyle name="Normal 2 20 3 22 6" xfId="12380"/>
    <cellStyle name="Normal 2 20 3 23" xfId="3064"/>
    <cellStyle name="Normal 2 20 3 23 2" xfId="8532"/>
    <cellStyle name="Normal 2 20 3 23 2 2" xfId="40138"/>
    <cellStyle name="Normal 2 20 3 23 2 3" xfId="27281"/>
    <cellStyle name="Normal 2 20 3 23 2 4" xfId="17906"/>
    <cellStyle name="Normal 2 20 3 23 3" xfId="21628"/>
    <cellStyle name="Normal 2 20 3 23 4" xfId="31004"/>
    <cellStyle name="Normal 2 20 3 23 5" xfId="34727"/>
    <cellStyle name="Normal 2 20 3 23 6" xfId="12494"/>
    <cellStyle name="Normal 2 20 3 24" xfId="3179"/>
    <cellStyle name="Normal 2 20 3 24 2" xfId="8646"/>
    <cellStyle name="Normal 2 20 3 24 2 2" xfId="40252"/>
    <cellStyle name="Normal 2 20 3 24 2 3" xfId="27395"/>
    <cellStyle name="Normal 2 20 3 24 2 4" xfId="18020"/>
    <cellStyle name="Normal 2 20 3 24 3" xfId="21742"/>
    <cellStyle name="Normal 2 20 3 24 4" xfId="31118"/>
    <cellStyle name="Normal 2 20 3 24 5" xfId="34841"/>
    <cellStyle name="Normal 2 20 3 24 6" xfId="12608"/>
    <cellStyle name="Normal 2 20 3 25" xfId="3294"/>
    <cellStyle name="Normal 2 20 3 25 2" xfId="8760"/>
    <cellStyle name="Normal 2 20 3 25 2 2" xfId="40366"/>
    <cellStyle name="Normal 2 20 3 25 2 3" xfId="27509"/>
    <cellStyle name="Normal 2 20 3 25 2 4" xfId="18134"/>
    <cellStyle name="Normal 2 20 3 25 3" xfId="21856"/>
    <cellStyle name="Normal 2 20 3 25 4" xfId="31232"/>
    <cellStyle name="Normal 2 20 3 25 5" xfId="34955"/>
    <cellStyle name="Normal 2 20 3 25 6" xfId="12722"/>
    <cellStyle name="Normal 2 20 3 26" xfId="3412"/>
    <cellStyle name="Normal 2 20 3 26 2" xfId="8877"/>
    <cellStyle name="Normal 2 20 3 26 2 2" xfId="40483"/>
    <cellStyle name="Normal 2 20 3 26 2 3" xfId="27626"/>
    <cellStyle name="Normal 2 20 3 26 2 4" xfId="18251"/>
    <cellStyle name="Normal 2 20 3 26 3" xfId="21973"/>
    <cellStyle name="Normal 2 20 3 26 4" xfId="31349"/>
    <cellStyle name="Normal 2 20 3 26 5" xfId="35072"/>
    <cellStyle name="Normal 2 20 3 26 6" xfId="12839"/>
    <cellStyle name="Normal 2 20 3 27" xfId="3532"/>
    <cellStyle name="Normal 2 20 3 27 2" xfId="8996"/>
    <cellStyle name="Normal 2 20 3 27 2 2" xfId="40602"/>
    <cellStyle name="Normal 2 20 3 27 2 3" xfId="27745"/>
    <cellStyle name="Normal 2 20 3 27 2 4" xfId="18370"/>
    <cellStyle name="Normal 2 20 3 27 3" xfId="22092"/>
    <cellStyle name="Normal 2 20 3 27 4" xfId="31468"/>
    <cellStyle name="Normal 2 20 3 27 5" xfId="35191"/>
    <cellStyle name="Normal 2 20 3 27 6" xfId="12958"/>
    <cellStyle name="Normal 2 20 3 28" xfId="3664"/>
    <cellStyle name="Normal 2 20 3 28 2" xfId="9127"/>
    <cellStyle name="Normal 2 20 3 28 2 2" xfId="40733"/>
    <cellStyle name="Normal 2 20 3 28 2 3" xfId="27876"/>
    <cellStyle name="Normal 2 20 3 28 2 4" xfId="18501"/>
    <cellStyle name="Normal 2 20 3 28 3" xfId="22223"/>
    <cellStyle name="Normal 2 20 3 28 4" xfId="31599"/>
    <cellStyle name="Normal 2 20 3 28 5" xfId="35322"/>
    <cellStyle name="Normal 2 20 3 28 6" xfId="13089"/>
    <cellStyle name="Normal 2 20 3 29" xfId="3780"/>
    <cellStyle name="Normal 2 20 3 29 2" xfId="9242"/>
    <cellStyle name="Normal 2 20 3 29 2 2" xfId="40848"/>
    <cellStyle name="Normal 2 20 3 29 2 3" xfId="27991"/>
    <cellStyle name="Normal 2 20 3 29 2 4" xfId="18616"/>
    <cellStyle name="Normal 2 20 3 29 3" xfId="22338"/>
    <cellStyle name="Normal 2 20 3 29 4" xfId="31714"/>
    <cellStyle name="Normal 2 20 3 29 5" xfId="35437"/>
    <cellStyle name="Normal 2 20 3 29 6" xfId="13204"/>
    <cellStyle name="Normal 2 20 3 3" xfId="258"/>
    <cellStyle name="Normal 2 20 3 3 2" xfId="621"/>
    <cellStyle name="Normal 2 20 3 3 2 2" xfId="4774"/>
    <cellStyle name="Normal 2 20 3 3 2 2 2" xfId="6032"/>
    <cellStyle name="Normal 2 20 3 3 2 2 2 2" xfId="37640"/>
    <cellStyle name="Normal 2 20 3 3 2 2 2 3" xfId="24783"/>
    <cellStyle name="Normal 2 20 3 3 2 2 2 4" xfId="15408"/>
    <cellStyle name="Normal 2 20 3 3 2 2 3" xfId="36382"/>
    <cellStyle name="Normal 2 20 3 3 2 2 4" xfId="23525"/>
    <cellStyle name="Normal 2 20 3 3 2 2 5" xfId="14150"/>
    <cellStyle name="Normal 2 20 3 3 2 3" xfId="5653"/>
    <cellStyle name="Normal 2 20 3 3 2 3 2" xfId="37261"/>
    <cellStyle name="Normal 2 20 3 3 2 3 3" xfId="24404"/>
    <cellStyle name="Normal 2 20 3 3 2 3 4" xfId="15029"/>
    <cellStyle name="Normal 2 20 3 3 2 4" xfId="4393"/>
    <cellStyle name="Normal 2 20 3 3 2 4 2" xfId="36007"/>
    <cellStyle name="Normal 2 20 3 3 2 4 3" xfId="23149"/>
    <cellStyle name="Normal 2 20 3 3 2 4 4" xfId="13774"/>
    <cellStyle name="Normal 2 20 3 3 2 5" xfId="32309"/>
    <cellStyle name="Normal 2 20 3 3 2 6" xfId="22702"/>
    <cellStyle name="Normal 2 20 3 3 2 7" xfId="10076"/>
    <cellStyle name="Normal 2 20 3 3 3" xfId="4773"/>
    <cellStyle name="Normal 2 20 3 3 3 2" xfId="6031"/>
    <cellStyle name="Normal 2 20 3 3 3 2 2" xfId="37639"/>
    <cellStyle name="Normal 2 20 3 3 3 2 3" xfId="24782"/>
    <cellStyle name="Normal 2 20 3 3 3 2 4" xfId="15407"/>
    <cellStyle name="Normal 2 20 3 3 3 3" xfId="36381"/>
    <cellStyle name="Normal 2 20 3 3 3 4" xfId="23524"/>
    <cellStyle name="Normal 2 20 3 3 3 5" xfId="14149"/>
    <cellStyle name="Normal 2 20 3 3 4" xfId="5556"/>
    <cellStyle name="Normal 2 20 3 3 4 2" xfId="37164"/>
    <cellStyle name="Normal 2 20 3 3 4 3" xfId="24307"/>
    <cellStyle name="Normal 2 20 3 3 4 4" xfId="14932"/>
    <cellStyle name="Normal 2 20 3 3 5" xfId="4297"/>
    <cellStyle name="Normal 2 20 3 3 5 2" xfId="35911"/>
    <cellStyle name="Normal 2 20 3 3 5 3" xfId="23053"/>
    <cellStyle name="Normal 2 20 3 3 5 4" xfId="13678"/>
    <cellStyle name="Normal 2 20 3 3 6" xfId="19210"/>
    <cellStyle name="Normal 2 20 3 3 7" xfId="28586"/>
    <cellStyle name="Normal 2 20 3 3 8" xfId="32068"/>
    <cellStyle name="Normal 2 20 3 3 9" xfId="9716"/>
    <cellStyle name="Normal 2 20 3 30" xfId="3895"/>
    <cellStyle name="Normal 2 20 3 30 2" xfId="9356"/>
    <cellStyle name="Normal 2 20 3 30 2 2" xfId="40962"/>
    <cellStyle name="Normal 2 20 3 30 2 3" xfId="28105"/>
    <cellStyle name="Normal 2 20 3 30 2 4" xfId="18730"/>
    <cellStyle name="Normal 2 20 3 30 3" xfId="22452"/>
    <cellStyle name="Normal 2 20 3 30 4" xfId="31828"/>
    <cellStyle name="Normal 2 20 3 30 5" xfId="35551"/>
    <cellStyle name="Normal 2 20 3 30 6" xfId="13318"/>
    <cellStyle name="Normal 2 20 3 31" xfId="499"/>
    <cellStyle name="Normal 2 20 3 31 2" xfId="9476"/>
    <cellStyle name="Normal 2 20 3 31 2 2" xfId="41082"/>
    <cellStyle name="Normal 2 20 3 31 2 3" xfId="28225"/>
    <cellStyle name="Normal 2 20 3 31 2 4" xfId="18850"/>
    <cellStyle name="Normal 2 20 3 31 3" xfId="22572"/>
    <cellStyle name="Normal 2 20 3 31 4" xfId="28466"/>
    <cellStyle name="Normal 2 20 3 31 5" xfId="32430"/>
    <cellStyle name="Normal 2 20 3 31 6" xfId="9956"/>
    <cellStyle name="Normal 2 20 3 32" xfId="378"/>
    <cellStyle name="Normal 2 20 3 32 2" xfId="7023"/>
    <cellStyle name="Normal 2 20 3 32 2 2" xfId="38629"/>
    <cellStyle name="Normal 2 20 3 32 2 3" xfId="25772"/>
    <cellStyle name="Normal 2 20 3 32 2 4" xfId="16397"/>
    <cellStyle name="Normal 2 20 3 32 3" xfId="19090"/>
    <cellStyle name="Normal 2 20 3 32 4" xfId="9836"/>
    <cellStyle name="Normal 2 20 3 33" xfId="4060"/>
    <cellStyle name="Normal 2 20 3 33 2" xfId="35674"/>
    <cellStyle name="Normal 2 20 3 33 3" xfId="22816"/>
    <cellStyle name="Normal 2 20 3 33 4" xfId="13441"/>
    <cellStyle name="Normal 2 20 3 34" xfId="18970"/>
    <cellStyle name="Normal 2 20 3 35" xfId="28346"/>
    <cellStyle name="Normal 2 20 3 36" xfId="31948"/>
    <cellStyle name="Normal 2 20 3 37" xfId="9596"/>
    <cellStyle name="Normal 2 20 3 4" xfId="775"/>
    <cellStyle name="Normal 2 20 3 4 2" xfId="4775"/>
    <cellStyle name="Normal 2 20 3 4 2 2" xfId="6033"/>
    <cellStyle name="Normal 2 20 3 4 2 2 2" xfId="37641"/>
    <cellStyle name="Normal 2 20 3 4 2 2 3" xfId="24784"/>
    <cellStyle name="Normal 2 20 3 4 2 2 4" xfId="15409"/>
    <cellStyle name="Normal 2 20 3 4 2 3" xfId="36383"/>
    <cellStyle name="Normal 2 20 3 4 2 4" xfId="23526"/>
    <cellStyle name="Normal 2 20 3 4 2 5" xfId="14151"/>
    <cellStyle name="Normal 2 20 3 4 3" xfId="5654"/>
    <cellStyle name="Normal 2 20 3 4 3 2" xfId="37262"/>
    <cellStyle name="Normal 2 20 3 4 3 3" xfId="24405"/>
    <cellStyle name="Normal 2 20 3 4 3 4" xfId="15030"/>
    <cellStyle name="Normal 2 20 3 4 4" xfId="4394"/>
    <cellStyle name="Normal 2 20 3 4 4 2" xfId="36008"/>
    <cellStyle name="Normal 2 20 3 4 4 3" xfId="23150"/>
    <cellStyle name="Normal 2 20 3 4 4 4" xfId="13775"/>
    <cellStyle name="Normal 2 20 3 4 5" xfId="19362"/>
    <cellStyle name="Normal 2 20 3 4 6" xfId="28738"/>
    <cellStyle name="Normal 2 20 3 4 7" xfId="32189"/>
    <cellStyle name="Normal 2 20 3 4 8" xfId="10228"/>
    <cellStyle name="Normal 2 20 3 5" xfId="892"/>
    <cellStyle name="Normal 2 20 3 5 2" xfId="4776"/>
    <cellStyle name="Normal 2 20 3 5 2 2" xfId="6034"/>
    <cellStyle name="Normal 2 20 3 5 2 2 2" xfId="37642"/>
    <cellStyle name="Normal 2 20 3 5 2 2 3" xfId="24785"/>
    <cellStyle name="Normal 2 20 3 5 2 2 4" xfId="15410"/>
    <cellStyle name="Normal 2 20 3 5 2 3" xfId="36384"/>
    <cellStyle name="Normal 2 20 3 5 2 4" xfId="23527"/>
    <cellStyle name="Normal 2 20 3 5 2 5" xfId="14152"/>
    <cellStyle name="Normal 2 20 3 5 3" xfId="5921"/>
    <cellStyle name="Normal 2 20 3 5 3 2" xfId="37529"/>
    <cellStyle name="Normal 2 20 3 5 3 3" xfId="24672"/>
    <cellStyle name="Normal 2 20 3 5 3 4" xfId="15297"/>
    <cellStyle name="Normal 2 20 3 5 4" xfId="4662"/>
    <cellStyle name="Normal 2 20 3 5 4 2" xfId="36273"/>
    <cellStyle name="Normal 2 20 3 5 4 3" xfId="23416"/>
    <cellStyle name="Normal 2 20 3 5 4 4" xfId="14041"/>
    <cellStyle name="Normal 2 20 3 5 5" xfId="19478"/>
    <cellStyle name="Normal 2 20 3 5 6" xfId="28854"/>
    <cellStyle name="Normal 2 20 3 5 7" xfId="32578"/>
    <cellStyle name="Normal 2 20 3 5 8" xfId="10344"/>
    <cellStyle name="Normal 2 20 3 6" xfId="1008"/>
    <cellStyle name="Normal 2 20 3 6 2" xfId="6025"/>
    <cellStyle name="Normal 2 20 3 6 2 2" xfId="37633"/>
    <cellStyle name="Normal 2 20 3 6 2 3" xfId="24776"/>
    <cellStyle name="Normal 2 20 3 6 2 4" xfId="15401"/>
    <cellStyle name="Normal 2 20 3 6 3" xfId="4767"/>
    <cellStyle name="Normal 2 20 3 6 3 2" xfId="36375"/>
    <cellStyle name="Normal 2 20 3 6 3 3" xfId="23518"/>
    <cellStyle name="Normal 2 20 3 6 3 4" xfId="14143"/>
    <cellStyle name="Normal 2 20 3 6 4" xfId="19593"/>
    <cellStyle name="Normal 2 20 3 6 5" xfId="28969"/>
    <cellStyle name="Normal 2 20 3 6 6" xfId="32693"/>
    <cellStyle name="Normal 2 20 3 6 7" xfId="10459"/>
    <cellStyle name="Normal 2 20 3 7" xfId="1124"/>
    <cellStyle name="Normal 2 20 3 7 2" xfId="6758"/>
    <cellStyle name="Normal 2 20 3 7 2 2" xfId="38364"/>
    <cellStyle name="Normal 2 20 3 7 2 3" xfId="25507"/>
    <cellStyle name="Normal 2 20 3 7 2 4" xfId="16132"/>
    <cellStyle name="Normal 2 20 3 7 3" xfId="4177"/>
    <cellStyle name="Normal 2 20 3 7 3 2" xfId="35791"/>
    <cellStyle name="Normal 2 20 3 7 3 3" xfId="22933"/>
    <cellStyle name="Normal 2 20 3 7 3 4" xfId="13558"/>
    <cellStyle name="Normal 2 20 3 7 4" xfId="19708"/>
    <cellStyle name="Normal 2 20 3 7 5" xfId="29084"/>
    <cellStyle name="Normal 2 20 3 7 6" xfId="32808"/>
    <cellStyle name="Normal 2 20 3 7 7" xfId="10574"/>
    <cellStyle name="Normal 2 20 3 8" xfId="1239"/>
    <cellStyle name="Normal 2 20 3 8 2" xfId="5433"/>
    <cellStyle name="Normal 2 20 3 8 2 2" xfId="37041"/>
    <cellStyle name="Normal 2 20 3 8 2 3" xfId="24184"/>
    <cellStyle name="Normal 2 20 3 8 2 4" xfId="14809"/>
    <cellStyle name="Normal 2 20 3 8 3" xfId="19822"/>
    <cellStyle name="Normal 2 20 3 8 4" xfId="29198"/>
    <cellStyle name="Normal 2 20 3 8 5" xfId="32922"/>
    <cellStyle name="Normal 2 20 3 8 6" xfId="10688"/>
    <cellStyle name="Normal 2 20 3 9" xfId="1354"/>
    <cellStyle name="Normal 2 20 3 9 2" xfId="6989"/>
    <cellStyle name="Normal 2 20 3 9 2 2" xfId="38595"/>
    <cellStyle name="Normal 2 20 3 9 2 3" xfId="25738"/>
    <cellStyle name="Normal 2 20 3 9 2 4" xfId="16363"/>
    <cellStyle name="Normal 2 20 3 9 3" xfId="19936"/>
    <cellStyle name="Normal 2 20 3 9 4" xfId="29312"/>
    <cellStyle name="Normal 2 20 3 9 5" xfId="33036"/>
    <cellStyle name="Normal 2 20 3 9 6" xfId="10802"/>
    <cellStyle name="Normal 2 20 30" xfId="2690"/>
    <cellStyle name="Normal 2 20 30 2" xfId="8162"/>
    <cellStyle name="Normal 2 20 30 2 2" xfId="39768"/>
    <cellStyle name="Normal 2 20 30 2 3" xfId="26911"/>
    <cellStyle name="Normal 2 20 30 2 4" xfId="17536"/>
    <cellStyle name="Normal 2 20 30 3" xfId="21258"/>
    <cellStyle name="Normal 2 20 30 4" xfId="30634"/>
    <cellStyle name="Normal 2 20 30 5" xfId="34357"/>
    <cellStyle name="Normal 2 20 30 6" xfId="12124"/>
    <cellStyle name="Normal 2 20 31" xfId="3386"/>
    <cellStyle name="Normal 2 20 31 2" xfId="8852"/>
    <cellStyle name="Normal 2 20 31 2 2" xfId="40458"/>
    <cellStyle name="Normal 2 20 31 2 3" xfId="27601"/>
    <cellStyle name="Normal 2 20 31 2 4" xfId="18226"/>
    <cellStyle name="Normal 2 20 31 3" xfId="21948"/>
    <cellStyle name="Normal 2 20 31 4" xfId="31324"/>
    <cellStyle name="Normal 2 20 31 5" xfId="35047"/>
    <cellStyle name="Normal 2 20 31 6" xfId="12814"/>
    <cellStyle name="Normal 2 20 32" xfId="3506"/>
    <cellStyle name="Normal 2 20 32 2" xfId="8971"/>
    <cellStyle name="Normal 2 20 32 2 2" xfId="40577"/>
    <cellStyle name="Normal 2 20 32 2 3" xfId="27720"/>
    <cellStyle name="Normal 2 20 32 2 4" xfId="18345"/>
    <cellStyle name="Normal 2 20 32 3" xfId="22067"/>
    <cellStyle name="Normal 2 20 32 4" xfId="31443"/>
    <cellStyle name="Normal 2 20 32 5" xfId="35166"/>
    <cellStyle name="Normal 2 20 32 6" xfId="12933"/>
    <cellStyle name="Normal 2 20 33" xfId="3638"/>
    <cellStyle name="Normal 2 20 33 2" xfId="9102"/>
    <cellStyle name="Normal 2 20 33 2 2" xfId="40708"/>
    <cellStyle name="Normal 2 20 33 2 3" xfId="27851"/>
    <cellStyle name="Normal 2 20 33 2 4" xfId="18476"/>
    <cellStyle name="Normal 2 20 33 3" xfId="22198"/>
    <cellStyle name="Normal 2 20 33 4" xfId="31574"/>
    <cellStyle name="Normal 2 20 33 5" xfId="35297"/>
    <cellStyle name="Normal 2 20 33 6" xfId="13064"/>
    <cellStyle name="Normal 2 20 34" xfId="3754"/>
    <cellStyle name="Normal 2 20 34 2" xfId="9217"/>
    <cellStyle name="Normal 2 20 34 2 2" xfId="40823"/>
    <cellStyle name="Normal 2 20 34 2 3" xfId="27966"/>
    <cellStyle name="Normal 2 20 34 2 4" xfId="18591"/>
    <cellStyle name="Normal 2 20 34 3" xfId="22313"/>
    <cellStyle name="Normal 2 20 34 4" xfId="31689"/>
    <cellStyle name="Normal 2 20 34 5" xfId="35412"/>
    <cellStyle name="Normal 2 20 34 6" xfId="13179"/>
    <cellStyle name="Normal 2 20 35" xfId="3632"/>
    <cellStyle name="Normal 2 20 35 2" xfId="9096"/>
    <cellStyle name="Normal 2 20 35 2 2" xfId="40702"/>
    <cellStyle name="Normal 2 20 35 2 3" xfId="27845"/>
    <cellStyle name="Normal 2 20 35 2 4" xfId="18470"/>
    <cellStyle name="Normal 2 20 35 3" xfId="22192"/>
    <cellStyle name="Normal 2 20 35 4" xfId="31568"/>
    <cellStyle name="Normal 2 20 35 5" xfId="35291"/>
    <cellStyle name="Normal 2 20 35 6" xfId="13058"/>
    <cellStyle name="Normal 2 20 36" xfId="474"/>
    <cellStyle name="Normal 2 20 36 2" xfId="9451"/>
    <cellStyle name="Normal 2 20 36 2 2" xfId="41057"/>
    <cellStyle name="Normal 2 20 36 2 3" xfId="28200"/>
    <cellStyle name="Normal 2 20 36 2 4" xfId="18825"/>
    <cellStyle name="Normal 2 20 36 3" xfId="22547"/>
    <cellStyle name="Normal 2 20 36 4" xfId="28441"/>
    <cellStyle name="Normal 2 20 36 5" xfId="32405"/>
    <cellStyle name="Normal 2 20 36 6" xfId="9931"/>
    <cellStyle name="Normal 2 20 37" xfId="353"/>
    <cellStyle name="Normal 2 20 37 2" xfId="6914"/>
    <cellStyle name="Normal 2 20 37 2 2" xfId="38520"/>
    <cellStyle name="Normal 2 20 37 2 3" xfId="25663"/>
    <cellStyle name="Normal 2 20 37 2 4" xfId="16288"/>
    <cellStyle name="Normal 2 20 37 3" xfId="19065"/>
    <cellStyle name="Normal 2 20 37 4" xfId="9811"/>
    <cellStyle name="Normal 2 20 38" xfId="4035"/>
    <cellStyle name="Normal 2 20 38 2" xfId="35649"/>
    <cellStyle name="Normal 2 20 38 3" xfId="22791"/>
    <cellStyle name="Normal 2 20 38 4" xfId="13416"/>
    <cellStyle name="Normal 2 20 39" xfId="18945"/>
    <cellStyle name="Normal 2 20 4" xfId="144"/>
    <cellStyle name="Normal 2 20 4 10" xfId="1476"/>
    <cellStyle name="Normal 2 20 4 10 2" xfId="6956"/>
    <cellStyle name="Normal 2 20 4 10 2 2" xfId="38562"/>
    <cellStyle name="Normal 2 20 4 10 2 3" xfId="25705"/>
    <cellStyle name="Normal 2 20 4 10 2 4" xfId="16330"/>
    <cellStyle name="Normal 2 20 4 10 3" xfId="20057"/>
    <cellStyle name="Normal 2 20 4 10 4" xfId="29433"/>
    <cellStyle name="Normal 2 20 4 10 5" xfId="33157"/>
    <cellStyle name="Normal 2 20 4 10 6" xfId="10923"/>
    <cellStyle name="Normal 2 20 4 11" xfId="1608"/>
    <cellStyle name="Normal 2 20 4 11 2" xfId="7088"/>
    <cellStyle name="Normal 2 20 4 11 2 2" xfId="38694"/>
    <cellStyle name="Normal 2 20 4 11 2 3" xfId="25837"/>
    <cellStyle name="Normal 2 20 4 11 2 4" xfId="16462"/>
    <cellStyle name="Normal 2 20 4 11 3" xfId="20184"/>
    <cellStyle name="Normal 2 20 4 11 4" xfId="29560"/>
    <cellStyle name="Normal 2 20 4 11 5" xfId="33283"/>
    <cellStyle name="Normal 2 20 4 11 6" xfId="11050"/>
    <cellStyle name="Normal 2 20 4 12" xfId="1724"/>
    <cellStyle name="Normal 2 20 4 12 2" xfId="7203"/>
    <cellStyle name="Normal 2 20 4 12 2 2" xfId="38809"/>
    <cellStyle name="Normal 2 20 4 12 2 3" xfId="25952"/>
    <cellStyle name="Normal 2 20 4 12 2 4" xfId="16577"/>
    <cellStyle name="Normal 2 20 4 12 3" xfId="20299"/>
    <cellStyle name="Normal 2 20 4 12 4" xfId="29675"/>
    <cellStyle name="Normal 2 20 4 12 5" xfId="33398"/>
    <cellStyle name="Normal 2 20 4 12 6" xfId="11165"/>
    <cellStyle name="Normal 2 20 4 13" xfId="1898"/>
    <cellStyle name="Normal 2 20 4 13 2" xfId="7376"/>
    <cellStyle name="Normal 2 20 4 13 2 2" xfId="38982"/>
    <cellStyle name="Normal 2 20 4 13 2 3" xfId="26125"/>
    <cellStyle name="Normal 2 20 4 13 2 4" xfId="16750"/>
    <cellStyle name="Normal 2 20 4 13 3" xfId="20472"/>
    <cellStyle name="Normal 2 20 4 13 4" xfId="29848"/>
    <cellStyle name="Normal 2 20 4 13 5" xfId="33571"/>
    <cellStyle name="Normal 2 20 4 13 6" xfId="11338"/>
    <cellStyle name="Normal 2 20 4 14" xfId="2016"/>
    <cellStyle name="Normal 2 20 4 14 2" xfId="7493"/>
    <cellStyle name="Normal 2 20 4 14 2 2" xfId="39099"/>
    <cellStyle name="Normal 2 20 4 14 2 3" xfId="26242"/>
    <cellStyle name="Normal 2 20 4 14 2 4" xfId="16867"/>
    <cellStyle name="Normal 2 20 4 14 3" xfId="20589"/>
    <cellStyle name="Normal 2 20 4 14 4" xfId="29965"/>
    <cellStyle name="Normal 2 20 4 14 5" xfId="33688"/>
    <cellStyle name="Normal 2 20 4 14 6" xfId="11455"/>
    <cellStyle name="Normal 2 20 4 15" xfId="2133"/>
    <cellStyle name="Normal 2 20 4 15 2" xfId="7609"/>
    <cellStyle name="Normal 2 20 4 15 2 2" xfId="39215"/>
    <cellStyle name="Normal 2 20 4 15 2 3" xfId="26358"/>
    <cellStyle name="Normal 2 20 4 15 2 4" xfId="16983"/>
    <cellStyle name="Normal 2 20 4 15 3" xfId="20705"/>
    <cellStyle name="Normal 2 20 4 15 4" xfId="30081"/>
    <cellStyle name="Normal 2 20 4 15 5" xfId="33804"/>
    <cellStyle name="Normal 2 20 4 15 6" xfId="11571"/>
    <cellStyle name="Normal 2 20 4 16" xfId="2252"/>
    <cellStyle name="Normal 2 20 4 16 2" xfId="7727"/>
    <cellStyle name="Normal 2 20 4 16 2 2" xfId="39333"/>
    <cellStyle name="Normal 2 20 4 16 2 3" xfId="26476"/>
    <cellStyle name="Normal 2 20 4 16 2 4" xfId="17101"/>
    <cellStyle name="Normal 2 20 4 16 3" xfId="20823"/>
    <cellStyle name="Normal 2 20 4 16 4" xfId="30199"/>
    <cellStyle name="Normal 2 20 4 16 5" xfId="33922"/>
    <cellStyle name="Normal 2 20 4 16 6" xfId="11689"/>
    <cellStyle name="Normal 2 20 4 17" xfId="2371"/>
    <cellStyle name="Normal 2 20 4 17 2" xfId="7845"/>
    <cellStyle name="Normal 2 20 4 17 2 2" xfId="39451"/>
    <cellStyle name="Normal 2 20 4 17 2 3" xfId="26594"/>
    <cellStyle name="Normal 2 20 4 17 2 4" xfId="17219"/>
    <cellStyle name="Normal 2 20 4 17 3" xfId="20941"/>
    <cellStyle name="Normal 2 20 4 17 4" xfId="30317"/>
    <cellStyle name="Normal 2 20 4 17 5" xfId="34040"/>
    <cellStyle name="Normal 2 20 4 17 6" xfId="11807"/>
    <cellStyle name="Normal 2 20 4 18" xfId="2488"/>
    <cellStyle name="Normal 2 20 4 18 2" xfId="7961"/>
    <cellStyle name="Normal 2 20 4 18 2 2" xfId="39567"/>
    <cellStyle name="Normal 2 20 4 18 2 3" xfId="26710"/>
    <cellStyle name="Normal 2 20 4 18 2 4" xfId="17335"/>
    <cellStyle name="Normal 2 20 4 18 3" xfId="21057"/>
    <cellStyle name="Normal 2 20 4 18 4" xfId="30433"/>
    <cellStyle name="Normal 2 20 4 18 5" xfId="34156"/>
    <cellStyle name="Normal 2 20 4 18 6" xfId="11923"/>
    <cellStyle name="Normal 2 20 4 19" xfId="2606"/>
    <cellStyle name="Normal 2 20 4 19 2" xfId="8078"/>
    <cellStyle name="Normal 2 20 4 19 2 2" xfId="39684"/>
    <cellStyle name="Normal 2 20 4 19 2 3" xfId="26827"/>
    <cellStyle name="Normal 2 20 4 19 2 4" xfId="17452"/>
    <cellStyle name="Normal 2 20 4 19 3" xfId="21174"/>
    <cellStyle name="Normal 2 20 4 19 4" xfId="30550"/>
    <cellStyle name="Normal 2 20 4 19 5" xfId="34273"/>
    <cellStyle name="Normal 2 20 4 19 6" xfId="12040"/>
    <cellStyle name="Normal 2 20 4 2" xfId="171"/>
    <cellStyle name="Normal 2 20 4 2 10" xfId="1635"/>
    <cellStyle name="Normal 2 20 4 2 10 2" xfId="7115"/>
    <cellStyle name="Normal 2 20 4 2 10 2 2" xfId="38721"/>
    <cellStyle name="Normal 2 20 4 2 10 2 3" xfId="25864"/>
    <cellStyle name="Normal 2 20 4 2 10 2 4" xfId="16489"/>
    <cellStyle name="Normal 2 20 4 2 10 3" xfId="20211"/>
    <cellStyle name="Normal 2 20 4 2 10 4" xfId="29587"/>
    <cellStyle name="Normal 2 20 4 2 10 5" xfId="33310"/>
    <cellStyle name="Normal 2 20 4 2 10 6" xfId="11077"/>
    <cellStyle name="Normal 2 20 4 2 11" xfId="1751"/>
    <cellStyle name="Normal 2 20 4 2 11 2" xfId="7230"/>
    <cellStyle name="Normal 2 20 4 2 11 2 2" xfId="38836"/>
    <cellStyle name="Normal 2 20 4 2 11 2 3" xfId="25979"/>
    <cellStyle name="Normal 2 20 4 2 11 2 4" xfId="16604"/>
    <cellStyle name="Normal 2 20 4 2 11 3" xfId="20326"/>
    <cellStyle name="Normal 2 20 4 2 11 4" xfId="29702"/>
    <cellStyle name="Normal 2 20 4 2 11 5" xfId="33425"/>
    <cellStyle name="Normal 2 20 4 2 11 6" xfId="11192"/>
    <cellStyle name="Normal 2 20 4 2 12" xfId="1925"/>
    <cellStyle name="Normal 2 20 4 2 12 2" xfId="7403"/>
    <cellStyle name="Normal 2 20 4 2 12 2 2" xfId="39009"/>
    <cellStyle name="Normal 2 20 4 2 12 2 3" xfId="26152"/>
    <cellStyle name="Normal 2 20 4 2 12 2 4" xfId="16777"/>
    <cellStyle name="Normal 2 20 4 2 12 3" xfId="20499"/>
    <cellStyle name="Normal 2 20 4 2 12 4" xfId="29875"/>
    <cellStyle name="Normal 2 20 4 2 12 5" xfId="33598"/>
    <cellStyle name="Normal 2 20 4 2 12 6" xfId="11365"/>
    <cellStyle name="Normal 2 20 4 2 13" xfId="2043"/>
    <cellStyle name="Normal 2 20 4 2 13 2" xfId="7520"/>
    <cellStyle name="Normal 2 20 4 2 13 2 2" xfId="39126"/>
    <cellStyle name="Normal 2 20 4 2 13 2 3" xfId="26269"/>
    <cellStyle name="Normal 2 20 4 2 13 2 4" xfId="16894"/>
    <cellStyle name="Normal 2 20 4 2 13 3" xfId="20616"/>
    <cellStyle name="Normal 2 20 4 2 13 4" xfId="29992"/>
    <cellStyle name="Normal 2 20 4 2 13 5" xfId="33715"/>
    <cellStyle name="Normal 2 20 4 2 13 6" xfId="11482"/>
    <cellStyle name="Normal 2 20 4 2 14" xfId="2160"/>
    <cellStyle name="Normal 2 20 4 2 14 2" xfId="7636"/>
    <cellStyle name="Normal 2 20 4 2 14 2 2" xfId="39242"/>
    <cellStyle name="Normal 2 20 4 2 14 2 3" xfId="26385"/>
    <cellStyle name="Normal 2 20 4 2 14 2 4" xfId="17010"/>
    <cellStyle name="Normal 2 20 4 2 14 3" xfId="20732"/>
    <cellStyle name="Normal 2 20 4 2 14 4" xfId="30108"/>
    <cellStyle name="Normal 2 20 4 2 14 5" xfId="33831"/>
    <cellStyle name="Normal 2 20 4 2 14 6" xfId="11598"/>
    <cellStyle name="Normal 2 20 4 2 15" xfId="2279"/>
    <cellStyle name="Normal 2 20 4 2 15 2" xfId="7754"/>
    <cellStyle name="Normal 2 20 4 2 15 2 2" xfId="39360"/>
    <cellStyle name="Normal 2 20 4 2 15 2 3" xfId="26503"/>
    <cellStyle name="Normal 2 20 4 2 15 2 4" xfId="17128"/>
    <cellStyle name="Normal 2 20 4 2 15 3" xfId="20850"/>
    <cellStyle name="Normal 2 20 4 2 15 4" xfId="30226"/>
    <cellStyle name="Normal 2 20 4 2 15 5" xfId="33949"/>
    <cellStyle name="Normal 2 20 4 2 15 6" xfId="11716"/>
    <cellStyle name="Normal 2 20 4 2 16" xfId="2398"/>
    <cellStyle name="Normal 2 20 4 2 16 2" xfId="7872"/>
    <cellStyle name="Normal 2 20 4 2 16 2 2" xfId="39478"/>
    <cellStyle name="Normal 2 20 4 2 16 2 3" xfId="26621"/>
    <cellStyle name="Normal 2 20 4 2 16 2 4" xfId="17246"/>
    <cellStyle name="Normal 2 20 4 2 16 3" xfId="20968"/>
    <cellStyle name="Normal 2 20 4 2 16 4" xfId="30344"/>
    <cellStyle name="Normal 2 20 4 2 16 5" xfId="34067"/>
    <cellStyle name="Normal 2 20 4 2 16 6" xfId="11834"/>
    <cellStyle name="Normal 2 20 4 2 17" xfId="2515"/>
    <cellStyle name="Normal 2 20 4 2 17 2" xfId="7988"/>
    <cellStyle name="Normal 2 20 4 2 17 2 2" xfId="39594"/>
    <cellStyle name="Normal 2 20 4 2 17 2 3" xfId="26737"/>
    <cellStyle name="Normal 2 20 4 2 17 2 4" xfId="17362"/>
    <cellStyle name="Normal 2 20 4 2 17 3" xfId="21084"/>
    <cellStyle name="Normal 2 20 4 2 17 4" xfId="30460"/>
    <cellStyle name="Normal 2 20 4 2 17 5" xfId="34183"/>
    <cellStyle name="Normal 2 20 4 2 17 6" xfId="11950"/>
    <cellStyle name="Normal 2 20 4 2 18" xfId="2633"/>
    <cellStyle name="Normal 2 20 4 2 18 2" xfId="8105"/>
    <cellStyle name="Normal 2 20 4 2 18 2 2" xfId="39711"/>
    <cellStyle name="Normal 2 20 4 2 18 2 3" xfId="26854"/>
    <cellStyle name="Normal 2 20 4 2 18 2 4" xfId="17479"/>
    <cellStyle name="Normal 2 20 4 2 18 3" xfId="21201"/>
    <cellStyle name="Normal 2 20 4 2 18 4" xfId="30577"/>
    <cellStyle name="Normal 2 20 4 2 18 5" xfId="34300"/>
    <cellStyle name="Normal 2 20 4 2 18 6" xfId="12067"/>
    <cellStyle name="Normal 2 20 4 2 19" xfId="2753"/>
    <cellStyle name="Normal 2 20 4 2 19 2" xfId="8224"/>
    <cellStyle name="Normal 2 20 4 2 19 2 2" xfId="39830"/>
    <cellStyle name="Normal 2 20 4 2 19 2 3" xfId="26973"/>
    <cellStyle name="Normal 2 20 4 2 19 2 4" xfId="17598"/>
    <cellStyle name="Normal 2 20 4 2 19 3" xfId="21320"/>
    <cellStyle name="Normal 2 20 4 2 19 4" xfId="30696"/>
    <cellStyle name="Normal 2 20 4 2 19 5" xfId="34419"/>
    <cellStyle name="Normal 2 20 4 2 19 6" xfId="12186"/>
    <cellStyle name="Normal 2 20 4 2 2" xfId="292"/>
    <cellStyle name="Normal 2 20 4 2 2 2" xfId="689"/>
    <cellStyle name="Normal 2 20 4 2 2 2 2" xfId="4780"/>
    <cellStyle name="Normal 2 20 4 2 2 2 2 2" xfId="6038"/>
    <cellStyle name="Normal 2 20 4 2 2 2 2 2 2" xfId="37646"/>
    <cellStyle name="Normal 2 20 4 2 2 2 2 2 3" xfId="24789"/>
    <cellStyle name="Normal 2 20 4 2 2 2 2 2 4" xfId="15414"/>
    <cellStyle name="Normal 2 20 4 2 2 2 2 3" xfId="36388"/>
    <cellStyle name="Normal 2 20 4 2 2 2 2 4" xfId="23531"/>
    <cellStyle name="Normal 2 20 4 2 2 2 2 5" xfId="14156"/>
    <cellStyle name="Normal 2 20 4 2 2 2 3" xfId="5655"/>
    <cellStyle name="Normal 2 20 4 2 2 2 3 2" xfId="37263"/>
    <cellStyle name="Normal 2 20 4 2 2 2 3 3" xfId="24406"/>
    <cellStyle name="Normal 2 20 4 2 2 2 3 4" xfId="15031"/>
    <cellStyle name="Normal 2 20 4 2 2 2 4" xfId="4395"/>
    <cellStyle name="Normal 2 20 4 2 2 2 4 2" xfId="36009"/>
    <cellStyle name="Normal 2 20 4 2 2 2 4 3" xfId="23151"/>
    <cellStyle name="Normal 2 20 4 2 2 2 4 4" xfId="13776"/>
    <cellStyle name="Normal 2 20 4 2 2 2 5" xfId="32343"/>
    <cellStyle name="Normal 2 20 4 2 2 2 6" xfId="22709"/>
    <cellStyle name="Normal 2 20 4 2 2 2 7" xfId="10143"/>
    <cellStyle name="Normal 2 20 4 2 2 3" xfId="4779"/>
    <cellStyle name="Normal 2 20 4 2 2 3 2" xfId="6037"/>
    <cellStyle name="Normal 2 20 4 2 2 3 2 2" xfId="37645"/>
    <cellStyle name="Normal 2 20 4 2 2 3 2 3" xfId="24788"/>
    <cellStyle name="Normal 2 20 4 2 2 3 2 4" xfId="15413"/>
    <cellStyle name="Normal 2 20 4 2 2 3 3" xfId="36387"/>
    <cellStyle name="Normal 2 20 4 2 2 3 4" xfId="23530"/>
    <cellStyle name="Normal 2 20 4 2 2 3 5" xfId="14155"/>
    <cellStyle name="Normal 2 20 4 2 2 4" xfId="5624"/>
    <cellStyle name="Normal 2 20 4 2 2 4 2" xfId="37232"/>
    <cellStyle name="Normal 2 20 4 2 2 4 3" xfId="24375"/>
    <cellStyle name="Normal 2 20 4 2 2 4 4" xfId="15000"/>
    <cellStyle name="Normal 2 20 4 2 2 5" xfId="4364"/>
    <cellStyle name="Normal 2 20 4 2 2 5 2" xfId="35978"/>
    <cellStyle name="Normal 2 20 4 2 2 5 3" xfId="23120"/>
    <cellStyle name="Normal 2 20 4 2 2 5 4" xfId="13745"/>
    <cellStyle name="Normal 2 20 4 2 2 6" xfId="19277"/>
    <cellStyle name="Normal 2 20 4 2 2 7" xfId="28653"/>
    <cellStyle name="Normal 2 20 4 2 2 8" xfId="32102"/>
    <cellStyle name="Normal 2 20 4 2 2 9" xfId="9750"/>
    <cellStyle name="Normal 2 20 4 2 20" xfId="2868"/>
    <cellStyle name="Normal 2 20 4 2 20 2" xfId="8338"/>
    <cellStyle name="Normal 2 20 4 2 20 2 2" xfId="39944"/>
    <cellStyle name="Normal 2 20 4 2 20 2 3" xfId="27087"/>
    <cellStyle name="Normal 2 20 4 2 20 2 4" xfId="17712"/>
    <cellStyle name="Normal 2 20 4 2 20 3" xfId="21434"/>
    <cellStyle name="Normal 2 20 4 2 20 4" xfId="30810"/>
    <cellStyle name="Normal 2 20 4 2 20 5" xfId="34533"/>
    <cellStyle name="Normal 2 20 4 2 20 6" xfId="12300"/>
    <cellStyle name="Normal 2 20 4 2 21" xfId="2983"/>
    <cellStyle name="Normal 2 20 4 2 21 2" xfId="8452"/>
    <cellStyle name="Normal 2 20 4 2 21 2 2" xfId="40058"/>
    <cellStyle name="Normal 2 20 4 2 21 2 3" xfId="27201"/>
    <cellStyle name="Normal 2 20 4 2 21 2 4" xfId="17826"/>
    <cellStyle name="Normal 2 20 4 2 21 3" xfId="21548"/>
    <cellStyle name="Normal 2 20 4 2 21 4" xfId="30924"/>
    <cellStyle name="Normal 2 20 4 2 21 5" xfId="34647"/>
    <cellStyle name="Normal 2 20 4 2 21 6" xfId="12414"/>
    <cellStyle name="Normal 2 20 4 2 22" xfId="3098"/>
    <cellStyle name="Normal 2 20 4 2 22 2" xfId="8566"/>
    <cellStyle name="Normal 2 20 4 2 22 2 2" xfId="40172"/>
    <cellStyle name="Normal 2 20 4 2 22 2 3" xfId="27315"/>
    <cellStyle name="Normal 2 20 4 2 22 2 4" xfId="17940"/>
    <cellStyle name="Normal 2 20 4 2 22 3" xfId="21662"/>
    <cellStyle name="Normal 2 20 4 2 22 4" xfId="31038"/>
    <cellStyle name="Normal 2 20 4 2 22 5" xfId="34761"/>
    <cellStyle name="Normal 2 20 4 2 22 6" xfId="12528"/>
    <cellStyle name="Normal 2 20 4 2 23" xfId="3213"/>
    <cellStyle name="Normal 2 20 4 2 23 2" xfId="8680"/>
    <cellStyle name="Normal 2 20 4 2 23 2 2" xfId="40286"/>
    <cellStyle name="Normal 2 20 4 2 23 2 3" xfId="27429"/>
    <cellStyle name="Normal 2 20 4 2 23 2 4" xfId="18054"/>
    <cellStyle name="Normal 2 20 4 2 23 3" xfId="21776"/>
    <cellStyle name="Normal 2 20 4 2 23 4" xfId="31152"/>
    <cellStyle name="Normal 2 20 4 2 23 5" xfId="34875"/>
    <cellStyle name="Normal 2 20 4 2 23 6" xfId="12642"/>
    <cellStyle name="Normal 2 20 4 2 24" xfId="3328"/>
    <cellStyle name="Normal 2 20 4 2 24 2" xfId="8794"/>
    <cellStyle name="Normal 2 20 4 2 24 2 2" xfId="40400"/>
    <cellStyle name="Normal 2 20 4 2 24 2 3" xfId="27543"/>
    <cellStyle name="Normal 2 20 4 2 24 2 4" xfId="18168"/>
    <cellStyle name="Normal 2 20 4 2 24 3" xfId="21890"/>
    <cellStyle name="Normal 2 20 4 2 24 4" xfId="31266"/>
    <cellStyle name="Normal 2 20 4 2 24 5" xfId="34989"/>
    <cellStyle name="Normal 2 20 4 2 24 6" xfId="12756"/>
    <cellStyle name="Normal 2 20 4 2 25" xfId="3446"/>
    <cellStyle name="Normal 2 20 4 2 25 2" xfId="8911"/>
    <cellStyle name="Normal 2 20 4 2 25 2 2" xfId="40517"/>
    <cellStyle name="Normal 2 20 4 2 25 2 3" xfId="27660"/>
    <cellStyle name="Normal 2 20 4 2 25 2 4" xfId="18285"/>
    <cellStyle name="Normal 2 20 4 2 25 3" xfId="22007"/>
    <cellStyle name="Normal 2 20 4 2 25 4" xfId="31383"/>
    <cellStyle name="Normal 2 20 4 2 25 5" xfId="35106"/>
    <cellStyle name="Normal 2 20 4 2 25 6" xfId="12873"/>
    <cellStyle name="Normal 2 20 4 2 26" xfId="3566"/>
    <cellStyle name="Normal 2 20 4 2 26 2" xfId="9030"/>
    <cellStyle name="Normal 2 20 4 2 26 2 2" xfId="40636"/>
    <cellStyle name="Normal 2 20 4 2 26 2 3" xfId="27779"/>
    <cellStyle name="Normal 2 20 4 2 26 2 4" xfId="18404"/>
    <cellStyle name="Normal 2 20 4 2 26 3" xfId="22126"/>
    <cellStyle name="Normal 2 20 4 2 26 4" xfId="31502"/>
    <cellStyle name="Normal 2 20 4 2 26 5" xfId="35225"/>
    <cellStyle name="Normal 2 20 4 2 26 6" xfId="12992"/>
    <cellStyle name="Normal 2 20 4 2 27" xfId="3698"/>
    <cellStyle name="Normal 2 20 4 2 27 2" xfId="9161"/>
    <cellStyle name="Normal 2 20 4 2 27 2 2" xfId="40767"/>
    <cellStyle name="Normal 2 20 4 2 27 2 3" xfId="27910"/>
    <cellStyle name="Normal 2 20 4 2 27 2 4" xfId="18535"/>
    <cellStyle name="Normal 2 20 4 2 27 3" xfId="22257"/>
    <cellStyle name="Normal 2 20 4 2 27 4" xfId="31633"/>
    <cellStyle name="Normal 2 20 4 2 27 5" xfId="35356"/>
    <cellStyle name="Normal 2 20 4 2 27 6" xfId="13123"/>
    <cellStyle name="Normal 2 20 4 2 28" xfId="3814"/>
    <cellStyle name="Normal 2 20 4 2 28 2" xfId="9276"/>
    <cellStyle name="Normal 2 20 4 2 28 2 2" xfId="40882"/>
    <cellStyle name="Normal 2 20 4 2 28 2 3" xfId="28025"/>
    <cellStyle name="Normal 2 20 4 2 28 2 4" xfId="18650"/>
    <cellStyle name="Normal 2 20 4 2 28 3" xfId="22372"/>
    <cellStyle name="Normal 2 20 4 2 28 4" xfId="31748"/>
    <cellStyle name="Normal 2 20 4 2 28 5" xfId="35471"/>
    <cellStyle name="Normal 2 20 4 2 28 6" xfId="13238"/>
    <cellStyle name="Normal 2 20 4 2 29" xfId="3929"/>
    <cellStyle name="Normal 2 20 4 2 29 2" xfId="9390"/>
    <cellStyle name="Normal 2 20 4 2 29 2 2" xfId="40996"/>
    <cellStyle name="Normal 2 20 4 2 29 2 3" xfId="28139"/>
    <cellStyle name="Normal 2 20 4 2 29 2 4" xfId="18764"/>
    <cellStyle name="Normal 2 20 4 2 29 3" xfId="22486"/>
    <cellStyle name="Normal 2 20 4 2 29 4" xfId="31862"/>
    <cellStyle name="Normal 2 20 4 2 29 5" xfId="35585"/>
    <cellStyle name="Normal 2 20 4 2 29 6" xfId="13352"/>
    <cellStyle name="Normal 2 20 4 2 3" xfId="809"/>
    <cellStyle name="Normal 2 20 4 2 3 2" xfId="4781"/>
    <cellStyle name="Normal 2 20 4 2 3 2 2" xfId="6039"/>
    <cellStyle name="Normal 2 20 4 2 3 2 2 2" xfId="37647"/>
    <cellStyle name="Normal 2 20 4 2 3 2 2 3" xfId="24790"/>
    <cellStyle name="Normal 2 20 4 2 3 2 2 4" xfId="15415"/>
    <cellStyle name="Normal 2 20 4 2 3 2 3" xfId="36389"/>
    <cellStyle name="Normal 2 20 4 2 3 2 4" xfId="23532"/>
    <cellStyle name="Normal 2 20 4 2 3 2 5" xfId="14157"/>
    <cellStyle name="Normal 2 20 4 2 3 3" xfId="5656"/>
    <cellStyle name="Normal 2 20 4 2 3 3 2" xfId="37264"/>
    <cellStyle name="Normal 2 20 4 2 3 3 3" xfId="24407"/>
    <cellStyle name="Normal 2 20 4 2 3 3 4" xfId="15032"/>
    <cellStyle name="Normal 2 20 4 2 3 4" xfId="4396"/>
    <cellStyle name="Normal 2 20 4 2 3 4 2" xfId="36010"/>
    <cellStyle name="Normal 2 20 4 2 3 4 3" xfId="23152"/>
    <cellStyle name="Normal 2 20 4 2 3 4 4" xfId="13777"/>
    <cellStyle name="Normal 2 20 4 2 3 5" xfId="19396"/>
    <cellStyle name="Normal 2 20 4 2 3 6" xfId="28772"/>
    <cellStyle name="Normal 2 20 4 2 3 7" xfId="32223"/>
    <cellStyle name="Normal 2 20 4 2 3 8" xfId="10262"/>
    <cellStyle name="Normal 2 20 4 2 30" xfId="533"/>
    <cellStyle name="Normal 2 20 4 2 30 2" xfId="9510"/>
    <cellStyle name="Normal 2 20 4 2 30 2 2" xfId="41116"/>
    <cellStyle name="Normal 2 20 4 2 30 2 3" xfId="28259"/>
    <cellStyle name="Normal 2 20 4 2 30 2 4" xfId="18884"/>
    <cellStyle name="Normal 2 20 4 2 30 3" xfId="22606"/>
    <cellStyle name="Normal 2 20 4 2 30 4" xfId="28500"/>
    <cellStyle name="Normal 2 20 4 2 30 5" xfId="32464"/>
    <cellStyle name="Normal 2 20 4 2 30 6" xfId="9990"/>
    <cellStyle name="Normal 2 20 4 2 31" xfId="412"/>
    <cellStyle name="Normal 2 20 4 2 31 2" xfId="6827"/>
    <cellStyle name="Normal 2 20 4 2 31 2 2" xfId="38433"/>
    <cellStyle name="Normal 2 20 4 2 31 2 3" xfId="25576"/>
    <cellStyle name="Normal 2 20 4 2 31 2 4" xfId="16201"/>
    <cellStyle name="Normal 2 20 4 2 31 3" xfId="19124"/>
    <cellStyle name="Normal 2 20 4 2 31 4" xfId="9870"/>
    <cellStyle name="Normal 2 20 4 2 32" xfId="4094"/>
    <cellStyle name="Normal 2 20 4 2 32 2" xfId="35708"/>
    <cellStyle name="Normal 2 20 4 2 32 3" xfId="22850"/>
    <cellStyle name="Normal 2 20 4 2 32 4" xfId="13475"/>
    <cellStyle name="Normal 2 20 4 2 33" xfId="19004"/>
    <cellStyle name="Normal 2 20 4 2 34" xfId="28380"/>
    <cellStyle name="Normal 2 20 4 2 35" xfId="31982"/>
    <cellStyle name="Normal 2 20 4 2 36" xfId="9630"/>
    <cellStyle name="Normal 2 20 4 2 4" xfId="926"/>
    <cellStyle name="Normal 2 20 4 2 4 2" xfId="4782"/>
    <cellStyle name="Normal 2 20 4 2 4 2 2" xfId="6040"/>
    <cellStyle name="Normal 2 20 4 2 4 2 2 2" xfId="37648"/>
    <cellStyle name="Normal 2 20 4 2 4 2 2 3" xfId="24791"/>
    <cellStyle name="Normal 2 20 4 2 4 2 2 4" xfId="15416"/>
    <cellStyle name="Normal 2 20 4 2 4 2 3" xfId="36390"/>
    <cellStyle name="Normal 2 20 4 2 4 2 4" xfId="23533"/>
    <cellStyle name="Normal 2 20 4 2 4 2 5" xfId="14158"/>
    <cellStyle name="Normal 2 20 4 2 4 3" xfId="5955"/>
    <cellStyle name="Normal 2 20 4 2 4 3 2" xfId="37563"/>
    <cellStyle name="Normal 2 20 4 2 4 3 3" xfId="24706"/>
    <cellStyle name="Normal 2 20 4 2 4 3 4" xfId="15331"/>
    <cellStyle name="Normal 2 20 4 2 4 4" xfId="4696"/>
    <cellStyle name="Normal 2 20 4 2 4 4 2" xfId="36307"/>
    <cellStyle name="Normal 2 20 4 2 4 4 3" xfId="23450"/>
    <cellStyle name="Normal 2 20 4 2 4 4 4" xfId="14075"/>
    <cellStyle name="Normal 2 20 4 2 4 5" xfId="19512"/>
    <cellStyle name="Normal 2 20 4 2 4 6" xfId="28888"/>
    <cellStyle name="Normal 2 20 4 2 4 7" xfId="32612"/>
    <cellStyle name="Normal 2 20 4 2 4 8" xfId="10378"/>
    <cellStyle name="Normal 2 20 4 2 5" xfId="1042"/>
    <cellStyle name="Normal 2 20 4 2 5 2" xfId="6036"/>
    <cellStyle name="Normal 2 20 4 2 5 2 2" xfId="37644"/>
    <cellStyle name="Normal 2 20 4 2 5 2 3" xfId="24787"/>
    <cellStyle name="Normal 2 20 4 2 5 2 4" xfId="15412"/>
    <cellStyle name="Normal 2 20 4 2 5 3" xfId="4778"/>
    <cellStyle name="Normal 2 20 4 2 5 3 2" xfId="36386"/>
    <cellStyle name="Normal 2 20 4 2 5 3 3" xfId="23529"/>
    <cellStyle name="Normal 2 20 4 2 5 3 4" xfId="14154"/>
    <cellStyle name="Normal 2 20 4 2 5 4" xfId="19627"/>
    <cellStyle name="Normal 2 20 4 2 5 5" xfId="29003"/>
    <cellStyle name="Normal 2 20 4 2 5 6" xfId="32727"/>
    <cellStyle name="Normal 2 20 4 2 5 7" xfId="10493"/>
    <cellStyle name="Normal 2 20 4 2 6" xfId="1158"/>
    <cellStyle name="Normal 2 20 4 2 6 2" xfId="6671"/>
    <cellStyle name="Normal 2 20 4 2 6 2 2" xfId="38278"/>
    <cellStyle name="Normal 2 20 4 2 6 2 3" xfId="25421"/>
    <cellStyle name="Normal 2 20 4 2 6 2 4" xfId="16046"/>
    <cellStyle name="Normal 2 20 4 2 6 3" xfId="4211"/>
    <cellStyle name="Normal 2 20 4 2 6 3 2" xfId="35825"/>
    <cellStyle name="Normal 2 20 4 2 6 3 3" xfId="22967"/>
    <cellStyle name="Normal 2 20 4 2 6 3 4" xfId="13592"/>
    <cellStyle name="Normal 2 20 4 2 6 4" xfId="19742"/>
    <cellStyle name="Normal 2 20 4 2 6 5" xfId="29118"/>
    <cellStyle name="Normal 2 20 4 2 6 6" xfId="32842"/>
    <cellStyle name="Normal 2 20 4 2 6 7" xfId="10608"/>
    <cellStyle name="Normal 2 20 4 2 7" xfId="1273"/>
    <cellStyle name="Normal 2 20 4 2 7 2" xfId="5467"/>
    <cellStyle name="Normal 2 20 4 2 7 2 2" xfId="37075"/>
    <cellStyle name="Normal 2 20 4 2 7 2 3" xfId="24218"/>
    <cellStyle name="Normal 2 20 4 2 7 2 4" xfId="14843"/>
    <cellStyle name="Normal 2 20 4 2 7 3" xfId="19856"/>
    <cellStyle name="Normal 2 20 4 2 7 4" xfId="29232"/>
    <cellStyle name="Normal 2 20 4 2 7 5" xfId="32956"/>
    <cellStyle name="Normal 2 20 4 2 7 6" xfId="10722"/>
    <cellStyle name="Normal 2 20 4 2 8" xfId="1388"/>
    <cellStyle name="Normal 2 20 4 2 8 2" xfId="6939"/>
    <cellStyle name="Normal 2 20 4 2 8 2 2" xfId="38545"/>
    <cellStyle name="Normal 2 20 4 2 8 2 3" xfId="25688"/>
    <cellStyle name="Normal 2 20 4 2 8 2 4" xfId="16313"/>
    <cellStyle name="Normal 2 20 4 2 8 3" xfId="19970"/>
    <cellStyle name="Normal 2 20 4 2 8 4" xfId="29346"/>
    <cellStyle name="Normal 2 20 4 2 8 5" xfId="33070"/>
    <cellStyle name="Normal 2 20 4 2 8 6" xfId="10836"/>
    <cellStyle name="Normal 2 20 4 2 9" xfId="1503"/>
    <cellStyle name="Normal 2 20 4 2 9 2" xfId="6945"/>
    <cellStyle name="Normal 2 20 4 2 9 2 2" xfId="38551"/>
    <cellStyle name="Normal 2 20 4 2 9 2 3" xfId="25694"/>
    <cellStyle name="Normal 2 20 4 2 9 2 4" xfId="16319"/>
    <cellStyle name="Normal 2 20 4 2 9 3" xfId="20084"/>
    <cellStyle name="Normal 2 20 4 2 9 4" xfId="29460"/>
    <cellStyle name="Normal 2 20 4 2 9 5" xfId="33184"/>
    <cellStyle name="Normal 2 20 4 2 9 6" xfId="10950"/>
    <cellStyle name="Normal 2 20 4 20" xfId="2726"/>
    <cellStyle name="Normal 2 20 4 20 2" xfId="8197"/>
    <cellStyle name="Normal 2 20 4 20 2 2" xfId="39803"/>
    <cellStyle name="Normal 2 20 4 20 2 3" xfId="26946"/>
    <cellStyle name="Normal 2 20 4 20 2 4" xfId="17571"/>
    <cellStyle name="Normal 2 20 4 20 3" xfId="21293"/>
    <cellStyle name="Normal 2 20 4 20 4" xfId="30669"/>
    <cellStyle name="Normal 2 20 4 20 5" xfId="34392"/>
    <cellStyle name="Normal 2 20 4 20 6" xfId="12159"/>
    <cellStyle name="Normal 2 20 4 21" xfId="2841"/>
    <cellStyle name="Normal 2 20 4 21 2" xfId="8311"/>
    <cellStyle name="Normal 2 20 4 21 2 2" xfId="39917"/>
    <cellStyle name="Normal 2 20 4 21 2 3" xfId="27060"/>
    <cellStyle name="Normal 2 20 4 21 2 4" xfId="17685"/>
    <cellStyle name="Normal 2 20 4 21 3" xfId="21407"/>
    <cellStyle name="Normal 2 20 4 21 4" xfId="30783"/>
    <cellStyle name="Normal 2 20 4 21 5" xfId="34506"/>
    <cellStyle name="Normal 2 20 4 21 6" xfId="12273"/>
    <cellStyle name="Normal 2 20 4 22" xfId="2956"/>
    <cellStyle name="Normal 2 20 4 22 2" xfId="8425"/>
    <cellStyle name="Normal 2 20 4 22 2 2" xfId="40031"/>
    <cellStyle name="Normal 2 20 4 22 2 3" xfId="27174"/>
    <cellStyle name="Normal 2 20 4 22 2 4" xfId="17799"/>
    <cellStyle name="Normal 2 20 4 22 3" xfId="21521"/>
    <cellStyle name="Normal 2 20 4 22 4" xfId="30897"/>
    <cellStyle name="Normal 2 20 4 22 5" xfId="34620"/>
    <cellStyle name="Normal 2 20 4 22 6" xfId="12387"/>
    <cellStyle name="Normal 2 20 4 23" xfId="3071"/>
    <cellStyle name="Normal 2 20 4 23 2" xfId="8539"/>
    <cellStyle name="Normal 2 20 4 23 2 2" xfId="40145"/>
    <cellStyle name="Normal 2 20 4 23 2 3" xfId="27288"/>
    <cellStyle name="Normal 2 20 4 23 2 4" xfId="17913"/>
    <cellStyle name="Normal 2 20 4 23 3" xfId="21635"/>
    <cellStyle name="Normal 2 20 4 23 4" xfId="31011"/>
    <cellStyle name="Normal 2 20 4 23 5" xfId="34734"/>
    <cellStyle name="Normal 2 20 4 23 6" xfId="12501"/>
    <cellStyle name="Normal 2 20 4 24" xfId="3186"/>
    <cellStyle name="Normal 2 20 4 24 2" xfId="8653"/>
    <cellStyle name="Normal 2 20 4 24 2 2" xfId="40259"/>
    <cellStyle name="Normal 2 20 4 24 2 3" xfId="27402"/>
    <cellStyle name="Normal 2 20 4 24 2 4" xfId="18027"/>
    <cellStyle name="Normal 2 20 4 24 3" xfId="21749"/>
    <cellStyle name="Normal 2 20 4 24 4" xfId="31125"/>
    <cellStyle name="Normal 2 20 4 24 5" xfId="34848"/>
    <cellStyle name="Normal 2 20 4 24 6" xfId="12615"/>
    <cellStyle name="Normal 2 20 4 25" xfId="3301"/>
    <cellStyle name="Normal 2 20 4 25 2" xfId="8767"/>
    <cellStyle name="Normal 2 20 4 25 2 2" xfId="40373"/>
    <cellStyle name="Normal 2 20 4 25 2 3" xfId="27516"/>
    <cellStyle name="Normal 2 20 4 25 2 4" xfId="18141"/>
    <cellStyle name="Normal 2 20 4 25 3" xfId="21863"/>
    <cellStyle name="Normal 2 20 4 25 4" xfId="31239"/>
    <cellStyle name="Normal 2 20 4 25 5" xfId="34962"/>
    <cellStyle name="Normal 2 20 4 25 6" xfId="12729"/>
    <cellStyle name="Normal 2 20 4 26" xfId="3419"/>
    <cellStyle name="Normal 2 20 4 26 2" xfId="8884"/>
    <cellStyle name="Normal 2 20 4 26 2 2" xfId="40490"/>
    <cellStyle name="Normal 2 20 4 26 2 3" xfId="27633"/>
    <cellStyle name="Normal 2 20 4 26 2 4" xfId="18258"/>
    <cellStyle name="Normal 2 20 4 26 3" xfId="21980"/>
    <cellStyle name="Normal 2 20 4 26 4" xfId="31356"/>
    <cellStyle name="Normal 2 20 4 26 5" xfId="35079"/>
    <cellStyle name="Normal 2 20 4 26 6" xfId="12846"/>
    <cellStyle name="Normal 2 20 4 27" xfId="3539"/>
    <cellStyle name="Normal 2 20 4 27 2" xfId="9003"/>
    <cellStyle name="Normal 2 20 4 27 2 2" xfId="40609"/>
    <cellStyle name="Normal 2 20 4 27 2 3" xfId="27752"/>
    <cellStyle name="Normal 2 20 4 27 2 4" xfId="18377"/>
    <cellStyle name="Normal 2 20 4 27 3" xfId="22099"/>
    <cellStyle name="Normal 2 20 4 27 4" xfId="31475"/>
    <cellStyle name="Normal 2 20 4 27 5" xfId="35198"/>
    <cellStyle name="Normal 2 20 4 27 6" xfId="12965"/>
    <cellStyle name="Normal 2 20 4 28" xfId="3671"/>
    <cellStyle name="Normal 2 20 4 28 2" xfId="9134"/>
    <cellStyle name="Normal 2 20 4 28 2 2" xfId="40740"/>
    <cellStyle name="Normal 2 20 4 28 2 3" xfId="27883"/>
    <cellStyle name="Normal 2 20 4 28 2 4" xfId="18508"/>
    <cellStyle name="Normal 2 20 4 28 3" xfId="22230"/>
    <cellStyle name="Normal 2 20 4 28 4" xfId="31606"/>
    <cellStyle name="Normal 2 20 4 28 5" xfId="35329"/>
    <cellStyle name="Normal 2 20 4 28 6" xfId="13096"/>
    <cellStyle name="Normal 2 20 4 29" xfId="3787"/>
    <cellStyle name="Normal 2 20 4 29 2" xfId="9249"/>
    <cellStyle name="Normal 2 20 4 29 2 2" xfId="40855"/>
    <cellStyle name="Normal 2 20 4 29 2 3" xfId="27998"/>
    <cellStyle name="Normal 2 20 4 29 2 4" xfId="18623"/>
    <cellStyle name="Normal 2 20 4 29 3" xfId="22345"/>
    <cellStyle name="Normal 2 20 4 29 4" xfId="31721"/>
    <cellStyle name="Normal 2 20 4 29 5" xfId="35444"/>
    <cellStyle name="Normal 2 20 4 29 6" xfId="13211"/>
    <cellStyle name="Normal 2 20 4 3" xfId="265"/>
    <cellStyle name="Normal 2 20 4 3 2" xfId="628"/>
    <cellStyle name="Normal 2 20 4 3 2 2" xfId="4784"/>
    <cellStyle name="Normal 2 20 4 3 2 2 2" xfId="6042"/>
    <cellStyle name="Normal 2 20 4 3 2 2 2 2" xfId="37650"/>
    <cellStyle name="Normal 2 20 4 3 2 2 2 3" xfId="24793"/>
    <cellStyle name="Normal 2 20 4 3 2 2 2 4" xfId="15418"/>
    <cellStyle name="Normal 2 20 4 3 2 2 3" xfId="36392"/>
    <cellStyle name="Normal 2 20 4 3 2 2 4" xfId="23535"/>
    <cellStyle name="Normal 2 20 4 3 2 2 5" xfId="14160"/>
    <cellStyle name="Normal 2 20 4 3 2 3" xfId="5657"/>
    <cellStyle name="Normal 2 20 4 3 2 3 2" xfId="37265"/>
    <cellStyle name="Normal 2 20 4 3 2 3 3" xfId="24408"/>
    <cellStyle name="Normal 2 20 4 3 2 3 4" xfId="15033"/>
    <cellStyle name="Normal 2 20 4 3 2 4" xfId="4397"/>
    <cellStyle name="Normal 2 20 4 3 2 4 2" xfId="36011"/>
    <cellStyle name="Normal 2 20 4 3 2 4 3" xfId="23153"/>
    <cellStyle name="Normal 2 20 4 3 2 4 4" xfId="13778"/>
    <cellStyle name="Normal 2 20 4 3 2 5" xfId="32316"/>
    <cellStyle name="Normal 2 20 4 3 2 6" xfId="22712"/>
    <cellStyle name="Normal 2 20 4 3 2 7" xfId="10083"/>
    <cellStyle name="Normal 2 20 4 3 3" xfId="4783"/>
    <cellStyle name="Normal 2 20 4 3 3 2" xfId="6041"/>
    <cellStyle name="Normal 2 20 4 3 3 2 2" xfId="37649"/>
    <cellStyle name="Normal 2 20 4 3 3 2 3" xfId="24792"/>
    <cellStyle name="Normal 2 20 4 3 3 2 4" xfId="15417"/>
    <cellStyle name="Normal 2 20 4 3 3 3" xfId="36391"/>
    <cellStyle name="Normal 2 20 4 3 3 4" xfId="23534"/>
    <cellStyle name="Normal 2 20 4 3 3 5" xfId="14159"/>
    <cellStyle name="Normal 2 20 4 3 4" xfId="5563"/>
    <cellStyle name="Normal 2 20 4 3 4 2" xfId="37171"/>
    <cellStyle name="Normal 2 20 4 3 4 3" xfId="24314"/>
    <cellStyle name="Normal 2 20 4 3 4 4" xfId="14939"/>
    <cellStyle name="Normal 2 20 4 3 5" xfId="4304"/>
    <cellStyle name="Normal 2 20 4 3 5 2" xfId="35918"/>
    <cellStyle name="Normal 2 20 4 3 5 3" xfId="23060"/>
    <cellStyle name="Normal 2 20 4 3 5 4" xfId="13685"/>
    <cellStyle name="Normal 2 20 4 3 6" xfId="19217"/>
    <cellStyle name="Normal 2 20 4 3 7" xfId="28593"/>
    <cellStyle name="Normal 2 20 4 3 8" xfId="32075"/>
    <cellStyle name="Normal 2 20 4 3 9" xfId="9723"/>
    <cellStyle name="Normal 2 20 4 30" xfId="3902"/>
    <cellStyle name="Normal 2 20 4 30 2" xfId="9363"/>
    <cellStyle name="Normal 2 20 4 30 2 2" xfId="40969"/>
    <cellStyle name="Normal 2 20 4 30 2 3" xfId="28112"/>
    <cellStyle name="Normal 2 20 4 30 2 4" xfId="18737"/>
    <cellStyle name="Normal 2 20 4 30 3" xfId="22459"/>
    <cellStyle name="Normal 2 20 4 30 4" xfId="31835"/>
    <cellStyle name="Normal 2 20 4 30 5" xfId="35558"/>
    <cellStyle name="Normal 2 20 4 30 6" xfId="13325"/>
    <cellStyle name="Normal 2 20 4 31" xfId="506"/>
    <cellStyle name="Normal 2 20 4 31 2" xfId="9483"/>
    <cellStyle name="Normal 2 20 4 31 2 2" xfId="41089"/>
    <cellStyle name="Normal 2 20 4 31 2 3" xfId="28232"/>
    <cellStyle name="Normal 2 20 4 31 2 4" xfId="18857"/>
    <cellStyle name="Normal 2 20 4 31 3" xfId="22579"/>
    <cellStyle name="Normal 2 20 4 31 4" xfId="28473"/>
    <cellStyle name="Normal 2 20 4 31 5" xfId="32437"/>
    <cellStyle name="Normal 2 20 4 31 6" xfId="9963"/>
    <cellStyle name="Normal 2 20 4 32" xfId="385"/>
    <cellStyle name="Normal 2 20 4 32 2" xfId="7005"/>
    <cellStyle name="Normal 2 20 4 32 2 2" xfId="38611"/>
    <cellStyle name="Normal 2 20 4 32 2 3" xfId="25754"/>
    <cellStyle name="Normal 2 20 4 32 2 4" xfId="16379"/>
    <cellStyle name="Normal 2 20 4 32 3" xfId="19097"/>
    <cellStyle name="Normal 2 20 4 32 4" xfId="9843"/>
    <cellStyle name="Normal 2 20 4 33" xfId="4067"/>
    <cellStyle name="Normal 2 20 4 33 2" xfId="35681"/>
    <cellStyle name="Normal 2 20 4 33 3" xfId="22823"/>
    <cellStyle name="Normal 2 20 4 33 4" xfId="13448"/>
    <cellStyle name="Normal 2 20 4 34" xfId="18977"/>
    <cellStyle name="Normal 2 20 4 35" xfId="28353"/>
    <cellStyle name="Normal 2 20 4 36" xfId="31955"/>
    <cellStyle name="Normal 2 20 4 37" xfId="9603"/>
    <cellStyle name="Normal 2 20 4 4" xfId="782"/>
    <cellStyle name="Normal 2 20 4 4 2" xfId="4785"/>
    <cellStyle name="Normal 2 20 4 4 2 2" xfId="6043"/>
    <cellStyle name="Normal 2 20 4 4 2 2 2" xfId="37651"/>
    <cellStyle name="Normal 2 20 4 4 2 2 3" xfId="24794"/>
    <cellStyle name="Normal 2 20 4 4 2 2 4" xfId="15419"/>
    <cellStyle name="Normal 2 20 4 4 2 3" xfId="36393"/>
    <cellStyle name="Normal 2 20 4 4 2 4" xfId="23536"/>
    <cellStyle name="Normal 2 20 4 4 2 5" xfId="14161"/>
    <cellStyle name="Normal 2 20 4 4 3" xfId="5658"/>
    <cellStyle name="Normal 2 20 4 4 3 2" xfId="37266"/>
    <cellStyle name="Normal 2 20 4 4 3 3" xfId="24409"/>
    <cellStyle name="Normal 2 20 4 4 3 4" xfId="15034"/>
    <cellStyle name="Normal 2 20 4 4 4" xfId="4398"/>
    <cellStyle name="Normal 2 20 4 4 4 2" xfId="36012"/>
    <cellStyle name="Normal 2 20 4 4 4 3" xfId="23154"/>
    <cellStyle name="Normal 2 20 4 4 4 4" xfId="13779"/>
    <cellStyle name="Normal 2 20 4 4 5" xfId="19369"/>
    <cellStyle name="Normal 2 20 4 4 6" xfId="28745"/>
    <cellStyle name="Normal 2 20 4 4 7" xfId="32196"/>
    <cellStyle name="Normal 2 20 4 4 8" xfId="10235"/>
    <cellStyle name="Normal 2 20 4 5" xfId="899"/>
    <cellStyle name="Normal 2 20 4 5 2" xfId="4786"/>
    <cellStyle name="Normal 2 20 4 5 2 2" xfId="6044"/>
    <cellStyle name="Normal 2 20 4 5 2 2 2" xfId="37652"/>
    <cellStyle name="Normal 2 20 4 5 2 2 3" xfId="24795"/>
    <cellStyle name="Normal 2 20 4 5 2 2 4" xfId="15420"/>
    <cellStyle name="Normal 2 20 4 5 2 3" xfId="36394"/>
    <cellStyle name="Normal 2 20 4 5 2 4" xfId="23537"/>
    <cellStyle name="Normal 2 20 4 5 2 5" xfId="14162"/>
    <cellStyle name="Normal 2 20 4 5 3" xfId="5928"/>
    <cellStyle name="Normal 2 20 4 5 3 2" xfId="37536"/>
    <cellStyle name="Normal 2 20 4 5 3 3" xfId="24679"/>
    <cellStyle name="Normal 2 20 4 5 3 4" xfId="15304"/>
    <cellStyle name="Normal 2 20 4 5 4" xfId="4669"/>
    <cellStyle name="Normal 2 20 4 5 4 2" xfId="36280"/>
    <cellStyle name="Normal 2 20 4 5 4 3" xfId="23423"/>
    <cellStyle name="Normal 2 20 4 5 4 4" xfId="14048"/>
    <cellStyle name="Normal 2 20 4 5 5" xfId="19485"/>
    <cellStyle name="Normal 2 20 4 5 6" xfId="28861"/>
    <cellStyle name="Normal 2 20 4 5 7" xfId="32585"/>
    <cellStyle name="Normal 2 20 4 5 8" xfId="10351"/>
    <cellStyle name="Normal 2 20 4 6" xfId="1015"/>
    <cellStyle name="Normal 2 20 4 6 2" xfId="6035"/>
    <cellStyle name="Normal 2 20 4 6 2 2" xfId="37643"/>
    <cellStyle name="Normal 2 20 4 6 2 3" xfId="24786"/>
    <cellStyle name="Normal 2 20 4 6 2 4" xfId="15411"/>
    <cellStyle name="Normal 2 20 4 6 3" xfId="4777"/>
    <cellStyle name="Normal 2 20 4 6 3 2" xfId="36385"/>
    <cellStyle name="Normal 2 20 4 6 3 3" xfId="23528"/>
    <cellStyle name="Normal 2 20 4 6 3 4" xfId="14153"/>
    <cellStyle name="Normal 2 20 4 6 4" xfId="19600"/>
    <cellStyle name="Normal 2 20 4 6 5" xfId="28976"/>
    <cellStyle name="Normal 2 20 4 6 6" xfId="32700"/>
    <cellStyle name="Normal 2 20 4 6 7" xfId="10466"/>
    <cellStyle name="Normal 2 20 4 7" xfId="1131"/>
    <cellStyle name="Normal 2 20 4 7 2" xfId="6905"/>
    <cellStyle name="Normal 2 20 4 7 2 2" xfId="38511"/>
    <cellStyle name="Normal 2 20 4 7 2 3" xfId="25654"/>
    <cellStyle name="Normal 2 20 4 7 2 4" xfId="16279"/>
    <cellStyle name="Normal 2 20 4 7 3" xfId="4184"/>
    <cellStyle name="Normal 2 20 4 7 3 2" xfId="35798"/>
    <cellStyle name="Normal 2 20 4 7 3 3" xfId="22940"/>
    <cellStyle name="Normal 2 20 4 7 3 4" xfId="13565"/>
    <cellStyle name="Normal 2 20 4 7 4" xfId="19715"/>
    <cellStyle name="Normal 2 20 4 7 5" xfId="29091"/>
    <cellStyle name="Normal 2 20 4 7 6" xfId="32815"/>
    <cellStyle name="Normal 2 20 4 7 7" xfId="10581"/>
    <cellStyle name="Normal 2 20 4 8" xfId="1246"/>
    <cellStyle name="Normal 2 20 4 8 2" xfId="5440"/>
    <cellStyle name="Normal 2 20 4 8 2 2" xfId="37048"/>
    <cellStyle name="Normal 2 20 4 8 2 3" xfId="24191"/>
    <cellStyle name="Normal 2 20 4 8 2 4" xfId="14816"/>
    <cellStyle name="Normal 2 20 4 8 3" xfId="19829"/>
    <cellStyle name="Normal 2 20 4 8 4" xfId="29205"/>
    <cellStyle name="Normal 2 20 4 8 5" xfId="32929"/>
    <cellStyle name="Normal 2 20 4 8 6" xfId="10695"/>
    <cellStyle name="Normal 2 20 4 9" xfId="1361"/>
    <cellStyle name="Normal 2 20 4 9 2" xfId="5385"/>
    <cellStyle name="Normal 2 20 4 9 2 2" xfId="36993"/>
    <cellStyle name="Normal 2 20 4 9 2 3" xfId="24136"/>
    <cellStyle name="Normal 2 20 4 9 2 4" xfId="14761"/>
    <cellStyle name="Normal 2 20 4 9 3" xfId="19943"/>
    <cellStyle name="Normal 2 20 4 9 4" xfId="29319"/>
    <cellStyle name="Normal 2 20 4 9 5" xfId="33043"/>
    <cellStyle name="Normal 2 20 4 9 6" xfId="10809"/>
    <cellStyle name="Normal 2 20 40" xfId="28321"/>
    <cellStyle name="Normal 2 20 41" xfId="31923"/>
    <cellStyle name="Normal 2 20 42" xfId="9571"/>
    <cellStyle name="Normal 2 20 5" xfId="152"/>
    <cellStyle name="Normal 2 20 5 10" xfId="1484"/>
    <cellStyle name="Normal 2 20 5 10 2" xfId="6698"/>
    <cellStyle name="Normal 2 20 5 10 2 2" xfId="38304"/>
    <cellStyle name="Normal 2 20 5 10 2 3" xfId="25447"/>
    <cellStyle name="Normal 2 20 5 10 2 4" xfId="16072"/>
    <cellStyle name="Normal 2 20 5 10 3" xfId="20065"/>
    <cellStyle name="Normal 2 20 5 10 4" xfId="29441"/>
    <cellStyle name="Normal 2 20 5 10 5" xfId="33165"/>
    <cellStyle name="Normal 2 20 5 10 6" xfId="10931"/>
    <cellStyle name="Normal 2 20 5 11" xfId="1616"/>
    <cellStyle name="Normal 2 20 5 11 2" xfId="7096"/>
    <cellStyle name="Normal 2 20 5 11 2 2" xfId="38702"/>
    <cellStyle name="Normal 2 20 5 11 2 3" xfId="25845"/>
    <cellStyle name="Normal 2 20 5 11 2 4" xfId="16470"/>
    <cellStyle name="Normal 2 20 5 11 3" xfId="20192"/>
    <cellStyle name="Normal 2 20 5 11 4" xfId="29568"/>
    <cellStyle name="Normal 2 20 5 11 5" xfId="33291"/>
    <cellStyle name="Normal 2 20 5 11 6" xfId="11058"/>
    <cellStyle name="Normal 2 20 5 12" xfId="1732"/>
    <cellStyle name="Normal 2 20 5 12 2" xfId="7211"/>
    <cellStyle name="Normal 2 20 5 12 2 2" xfId="38817"/>
    <cellStyle name="Normal 2 20 5 12 2 3" xfId="25960"/>
    <cellStyle name="Normal 2 20 5 12 2 4" xfId="16585"/>
    <cellStyle name="Normal 2 20 5 12 3" xfId="20307"/>
    <cellStyle name="Normal 2 20 5 12 4" xfId="29683"/>
    <cellStyle name="Normal 2 20 5 12 5" xfId="33406"/>
    <cellStyle name="Normal 2 20 5 12 6" xfId="11173"/>
    <cellStyle name="Normal 2 20 5 13" xfId="1906"/>
    <cellStyle name="Normal 2 20 5 13 2" xfId="7384"/>
    <cellStyle name="Normal 2 20 5 13 2 2" xfId="38990"/>
    <cellStyle name="Normal 2 20 5 13 2 3" xfId="26133"/>
    <cellStyle name="Normal 2 20 5 13 2 4" xfId="16758"/>
    <cellStyle name="Normal 2 20 5 13 3" xfId="20480"/>
    <cellStyle name="Normal 2 20 5 13 4" xfId="29856"/>
    <cellStyle name="Normal 2 20 5 13 5" xfId="33579"/>
    <cellStyle name="Normal 2 20 5 13 6" xfId="11346"/>
    <cellStyle name="Normal 2 20 5 14" xfId="2024"/>
    <cellStyle name="Normal 2 20 5 14 2" xfId="7501"/>
    <cellStyle name="Normal 2 20 5 14 2 2" xfId="39107"/>
    <cellStyle name="Normal 2 20 5 14 2 3" xfId="26250"/>
    <cellStyle name="Normal 2 20 5 14 2 4" xfId="16875"/>
    <cellStyle name="Normal 2 20 5 14 3" xfId="20597"/>
    <cellStyle name="Normal 2 20 5 14 4" xfId="29973"/>
    <cellStyle name="Normal 2 20 5 14 5" xfId="33696"/>
    <cellStyle name="Normal 2 20 5 14 6" xfId="11463"/>
    <cellStyle name="Normal 2 20 5 15" xfId="2141"/>
    <cellStyle name="Normal 2 20 5 15 2" xfId="7617"/>
    <cellStyle name="Normal 2 20 5 15 2 2" xfId="39223"/>
    <cellStyle name="Normal 2 20 5 15 2 3" xfId="26366"/>
    <cellStyle name="Normal 2 20 5 15 2 4" xfId="16991"/>
    <cellStyle name="Normal 2 20 5 15 3" xfId="20713"/>
    <cellStyle name="Normal 2 20 5 15 4" xfId="30089"/>
    <cellStyle name="Normal 2 20 5 15 5" xfId="33812"/>
    <cellStyle name="Normal 2 20 5 15 6" xfId="11579"/>
    <cellStyle name="Normal 2 20 5 16" xfId="2260"/>
    <cellStyle name="Normal 2 20 5 16 2" xfId="7735"/>
    <cellStyle name="Normal 2 20 5 16 2 2" xfId="39341"/>
    <cellStyle name="Normal 2 20 5 16 2 3" xfId="26484"/>
    <cellStyle name="Normal 2 20 5 16 2 4" xfId="17109"/>
    <cellStyle name="Normal 2 20 5 16 3" xfId="20831"/>
    <cellStyle name="Normal 2 20 5 16 4" xfId="30207"/>
    <cellStyle name="Normal 2 20 5 16 5" xfId="33930"/>
    <cellStyle name="Normal 2 20 5 16 6" xfId="11697"/>
    <cellStyle name="Normal 2 20 5 17" xfId="2379"/>
    <cellStyle name="Normal 2 20 5 17 2" xfId="7853"/>
    <cellStyle name="Normal 2 20 5 17 2 2" xfId="39459"/>
    <cellStyle name="Normal 2 20 5 17 2 3" xfId="26602"/>
    <cellStyle name="Normal 2 20 5 17 2 4" xfId="17227"/>
    <cellStyle name="Normal 2 20 5 17 3" xfId="20949"/>
    <cellStyle name="Normal 2 20 5 17 4" xfId="30325"/>
    <cellStyle name="Normal 2 20 5 17 5" xfId="34048"/>
    <cellStyle name="Normal 2 20 5 17 6" xfId="11815"/>
    <cellStyle name="Normal 2 20 5 18" xfId="2496"/>
    <cellStyle name="Normal 2 20 5 18 2" xfId="7969"/>
    <cellStyle name="Normal 2 20 5 18 2 2" xfId="39575"/>
    <cellStyle name="Normal 2 20 5 18 2 3" xfId="26718"/>
    <cellStyle name="Normal 2 20 5 18 2 4" xfId="17343"/>
    <cellStyle name="Normal 2 20 5 18 3" xfId="21065"/>
    <cellStyle name="Normal 2 20 5 18 4" xfId="30441"/>
    <cellStyle name="Normal 2 20 5 18 5" xfId="34164"/>
    <cellStyle name="Normal 2 20 5 18 6" xfId="11931"/>
    <cellStyle name="Normal 2 20 5 19" xfId="2614"/>
    <cellStyle name="Normal 2 20 5 19 2" xfId="8086"/>
    <cellStyle name="Normal 2 20 5 19 2 2" xfId="39692"/>
    <cellStyle name="Normal 2 20 5 19 2 3" xfId="26835"/>
    <cellStyle name="Normal 2 20 5 19 2 4" xfId="17460"/>
    <cellStyle name="Normal 2 20 5 19 3" xfId="21182"/>
    <cellStyle name="Normal 2 20 5 19 4" xfId="30558"/>
    <cellStyle name="Normal 2 20 5 19 5" xfId="34281"/>
    <cellStyle name="Normal 2 20 5 19 6" xfId="12048"/>
    <cellStyle name="Normal 2 20 5 2" xfId="172"/>
    <cellStyle name="Normal 2 20 5 2 10" xfId="1636"/>
    <cellStyle name="Normal 2 20 5 2 10 2" xfId="7116"/>
    <cellStyle name="Normal 2 20 5 2 10 2 2" xfId="38722"/>
    <cellStyle name="Normal 2 20 5 2 10 2 3" xfId="25865"/>
    <cellStyle name="Normal 2 20 5 2 10 2 4" xfId="16490"/>
    <cellStyle name="Normal 2 20 5 2 10 3" xfId="20212"/>
    <cellStyle name="Normal 2 20 5 2 10 4" xfId="29588"/>
    <cellStyle name="Normal 2 20 5 2 10 5" xfId="33311"/>
    <cellStyle name="Normal 2 20 5 2 10 6" xfId="11078"/>
    <cellStyle name="Normal 2 20 5 2 11" xfId="1752"/>
    <cellStyle name="Normal 2 20 5 2 11 2" xfId="7231"/>
    <cellStyle name="Normal 2 20 5 2 11 2 2" xfId="38837"/>
    <cellStyle name="Normal 2 20 5 2 11 2 3" xfId="25980"/>
    <cellStyle name="Normal 2 20 5 2 11 2 4" xfId="16605"/>
    <cellStyle name="Normal 2 20 5 2 11 3" xfId="20327"/>
    <cellStyle name="Normal 2 20 5 2 11 4" xfId="29703"/>
    <cellStyle name="Normal 2 20 5 2 11 5" xfId="33426"/>
    <cellStyle name="Normal 2 20 5 2 11 6" xfId="11193"/>
    <cellStyle name="Normal 2 20 5 2 12" xfId="1926"/>
    <cellStyle name="Normal 2 20 5 2 12 2" xfId="7404"/>
    <cellStyle name="Normal 2 20 5 2 12 2 2" xfId="39010"/>
    <cellStyle name="Normal 2 20 5 2 12 2 3" xfId="26153"/>
    <cellStyle name="Normal 2 20 5 2 12 2 4" xfId="16778"/>
    <cellStyle name="Normal 2 20 5 2 12 3" xfId="20500"/>
    <cellStyle name="Normal 2 20 5 2 12 4" xfId="29876"/>
    <cellStyle name="Normal 2 20 5 2 12 5" xfId="33599"/>
    <cellStyle name="Normal 2 20 5 2 12 6" xfId="11366"/>
    <cellStyle name="Normal 2 20 5 2 13" xfId="2044"/>
    <cellStyle name="Normal 2 20 5 2 13 2" xfId="7521"/>
    <cellStyle name="Normal 2 20 5 2 13 2 2" xfId="39127"/>
    <cellStyle name="Normal 2 20 5 2 13 2 3" xfId="26270"/>
    <cellStyle name="Normal 2 20 5 2 13 2 4" xfId="16895"/>
    <cellStyle name="Normal 2 20 5 2 13 3" xfId="20617"/>
    <cellStyle name="Normal 2 20 5 2 13 4" xfId="29993"/>
    <cellStyle name="Normal 2 20 5 2 13 5" xfId="33716"/>
    <cellStyle name="Normal 2 20 5 2 13 6" xfId="11483"/>
    <cellStyle name="Normal 2 20 5 2 14" xfId="2161"/>
    <cellStyle name="Normal 2 20 5 2 14 2" xfId="7637"/>
    <cellStyle name="Normal 2 20 5 2 14 2 2" xfId="39243"/>
    <cellStyle name="Normal 2 20 5 2 14 2 3" xfId="26386"/>
    <cellStyle name="Normal 2 20 5 2 14 2 4" xfId="17011"/>
    <cellStyle name="Normal 2 20 5 2 14 3" xfId="20733"/>
    <cellStyle name="Normal 2 20 5 2 14 4" xfId="30109"/>
    <cellStyle name="Normal 2 20 5 2 14 5" xfId="33832"/>
    <cellStyle name="Normal 2 20 5 2 14 6" xfId="11599"/>
    <cellStyle name="Normal 2 20 5 2 15" xfId="2280"/>
    <cellStyle name="Normal 2 20 5 2 15 2" xfId="7755"/>
    <cellStyle name="Normal 2 20 5 2 15 2 2" xfId="39361"/>
    <cellStyle name="Normal 2 20 5 2 15 2 3" xfId="26504"/>
    <cellStyle name="Normal 2 20 5 2 15 2 4" xfId="17129"/>
    <cellStyle name="Normal 2 20 5 2 15 3" xfId="20851"/>
    <cellStyle name="Normal 2 20 5 2 15 4" xfId="30227"/>
    <cellStyle name="Normal 2 20 5 2 15 5" xfId="33950"/>
    <cellStyle name="Normal 2 20 5 2 15 6" xfId="11717"/>
    <cellStyle name="Normal 2 20 5 2 16" xfId="2399"/>
    <cellStyle name="Normal 2 20 5 2 16 2" xfId="7873"/>
    <cellStyle name="Normal 2 20 5 2 16 2 2" xfId="39479"/>
    <cellStyle name="Normal 2 20 5 2 16 2 3" xfId="26622"/>
    <cellStyle name="Normal 2 20 5 2 16 2 4" xfId="17247"/>
    <cellStyle name="Normal 2 20 5 2 16 3" xfId="20969"/>
    <cellStyle name="Normal 2 20 5 2 16 4" xfId="30345"/>
    <cellStyle name="Normal 2 20 5 2 16 5" xfId="34068"/>
    <cellStyle name="Normal 2 20 5 2 16 6" xfId="11835"/>
    <cellStyle name="Normal 2 20 5 2 17" xfId="2516"/>
    <cellStyle name="Normal 2 20 5 2 17 2" xfId="7989"/>
    <cellStyle name="Normal 2 20 5 2 17 2 2" xfId="39595"/>
    <cellStyle name="Normal 2 20 5 2 17 2 3" xfId="26738"/>
    <cellStyle name="Normal 2 20 5 2 17 2 4" xfId="17363"/>
    <cellStyle name="Normal 2 20 5 2 17 3" xfId="21085"/>
    <cellStyle name="Normal 2 20 5 2 17 4" xfId="30461"/>
    <cellStyle name="Normal 2 20 5 2 17 5" xfId="34184"/>
    <cellStyle name="Normal 2 20 5 2 17 6" xfId="11951"/>
    <cellStyle name="Normal 2 20 5 2 18" xfId="2634"/>
    <cellStyle name="Normal 2 20 5 2 18 2" xfId="8106"/>
    <cellStyle name="Normal 2 20 5 2 18 2 2" xfId="39712"/>
    <cellStyle name="Normal 2 20 5 2 18 2 3" xfId="26855"/>
    <cellStyle name="Normal 2 20 5 2 18 2 4" xfId="17480"/>
    <cellStyle name="Normal 2 20 5 2 18 3" xfId="21202"/>
    <cellStyle name="Normal 2 20 5 2 18 4" xfId="30578"/>
    <cellStyle name="Normal 2 20 5 2 18 5" xfId="34301"/>
    <cellStyle name="Normal 2 20 5 2 18 6" xfId="12068"/>
    <cellStyle name="Normal 2 20 5 2 19" xfId="2754"/>
    <cellStyle name="Normal 2 20 5 2 19 2" xfId="8225"/>
    <cellStyle name="Normal 2 20 5 2 19 2 2" xfId="39831"/>
    <cellStyle name="Normal 2 20 5 2 19 2 3" xfId="26974"/>
    <cellStyle name="Normal 2 20 5 2 19 2 4" xfId="17599"/>
    <cellStyle name="Normal 2 20 5 2 19 3" xfId="21321"/>
    <cellStyle name="Normal 2 20 5 2 19 4" xfId="30697"/>
    <cellStyle name="Normal 2 20 5 2 19 5" xfId="34420"/>
    <cellStyle name="Normal 2 20 5 2 19 6" xfId="12187"/>
    <cellStyle name="Normal 2 20 5 2 2" xfId="293"/>
    <cellStyle name="Normal 2 20 5 2 2 2" xfId="697"/>
    <cellStyle name="Normal 2 20 5 2 2 2 2" xfId="4790"/>
    <cellStyle name="Normal 2 20 5 2 2 2 2 2" xfId="6048"/>
    <cellStyle name="Normal 2 20 5 2 2 2 2 2 2" xfId="37656"/>
    <cellStyle name="Normal 2 20 5 2 2 2 2 2 3" xfId="24799"/>
    <cellStyle name="Normal 2 20 5 2 2 2 2 2 4" xfId="15424"/>
    <cellStyle name="Normal 2 20 5 2 2 2 2 3" xfId="36398"/>
    <cellStyle name="Normal 2 20 5 2 2 2 2 4" xfId="23541"/>
    <cellStyle name="Normal 2 20 5 2 2 2 2 5" xfId="14166"/>
    <cellStyle name="Normal 2 20 5 2 2 2 3" xfId="5659"/>
    <cellStyle name="Normal 2 20 5 2 2 2 3 2" xfId="37267"/>
    <cellStyle name="Normal 2 20 5 2 2 2 3 3" xfId="24410"/>
    <cellStyle name="Normal 2 20 5 2 2 2 3 4" xfId="15035"/>
    <cellStyle name="Normal 2 20 5 2 2 2 4" xfId="4399"/>
    <cellStyle name="Normal 2 20 5 2 2 2 4 2" xfId="36013"/>
    <cellStyle name="Normal 2 20 5 2 2 2 4 3" xfId="23155"/>
    <cellStyle name="Normal 2 20 5 2 2 2 4 4" xfId="13780"/>
    <cellStyle name="Normal 2 20 5 2 2 2 5" xfId="32344"/>
    <cellStyle name="Normal 2 20 5 2 2 2 6" xfId="22715"/>
    <cellStyle name="Normal 2 20 5 2 2 2 7" xfId="10151"/>
    <cellStyle name="Normal 2 20 5 2 2 3" xfId="4789"/>
    <cellStyle name="Normal 2 20 5 2 2 3 2" xfId="6047"/>
    <cellStyle name="Normal 2 20 5 2 2 3 2 2" xfId="37655"/>
    <cellStyle name="Normal 2 20 5 2 2 3 2 3" xfId="24798"/>
    <cellStyle name="Normal 2 20 5 2 2 3 2 4" xfId="15423"/>
    <cellStyle name="Normal 2 20 5 2 2 3 3" xfId="36397"/>
    <cellStyle name="Normal 2 20 5 2 2 3 4" xfId="23540"/>
    <cellStyle name="Normal 2 20 5 2 2 3 5" xfId="14165"/>
    <cellStyle name="Normal 2 20 5 2 2 4" xfId="5632"/>
    <cellStyle name="Normal 2 20 5 2 2 4 2" xfId="37240"/>
    <cellStyle name="Normal 2 20 5 2 2 4 3" xfId="24383"/>
    <cellStyle name="Normal 2 20 5 2 2 4 4" xfId="15008"/>
    <cellStyle name="Normal 2 20 5 2 2 5" xfId="4372"/>
    <cellStyle name="Normal 2 20 5 2 2 5 2" xfId="35986"/>
    <cellStyle name="Normal 2 20 5 2 2 5 3" xfId="23128"/>
    <cellStyle name="Normal 2 20 5 2 2 5 4" xfId="13753"/>
    <cellStyle name="Normal 2 20 5 2 2 6" xfId="19285"/>
    <cellStyle name="Normal 2 20 5 2 2 7" xfId="28661"/>
    <cellStyle name="Normal 2 20 5 2 2 8" xfId="32103"/>
    <cellStyle name="Normal 2 20 5 2 2 9" xfId="9751"/>
    <cellStyle name="Normal 2 20 5 2 20" xfId="2869"/>
    <cellStyle name="Normal 2 20 5 2 20 2" xfId="8339"/>
    <cellStyle name="Normal 2 20 5 2 20 2 2" xfId="39945"/>
    <cellStyle name="Normal 2 20 5 2 20 2 3" xfId="27088"/>
    <cellStyle name="Normal 2 20 5 2 20 2 4" xfId="17713"/>
    <cellStyle name="Normal 2 20 5 2 20 3" xfId="21435"/>
    <cellStyle name="Normal 2 20 5 2 20 4" xfId="30811"/>
    <cellStyle name="Normal 2 20 5 2 20 5" xfId="34534"/>
    <cellStyle name="Normal 2 20 5 2 20 6" xfId="12301"/>
    <cellStyle name="Normal 2 20 5 2 21" xfId="2984"/>
    <cellStyle name="Normal 2 20 5 2 21 2" xfId="8453"/>
    <cellStyle name="Normal 2 20 5 2 21 2 2" xfId="40059"/>
    <cellStyle name="Normal 2 20 5 2 21 2 3" xfId="27202"/>
    <cellStyle name="Normal 2 20 5 2 21 2 4" xfId="17827"/>
    <cellStyle name="Normal 2 20 5 2 21 3" xfId="21549"/>
    <cellStyle name="Normal 2 20 5 2 21 4" xfId="30925"/>
    <cellStyle name="Normal 2 20 5 2 21 5" xfId="34648"/>
    <cellStyle name="Normal 2 20 5 2 21 6" xfId="12415"/>
    <cellStyle name="Normal 2 20 5 2 22" xfId="3099"/>
    <cellStyle name="Normal 2 20 5 2 22 2" xfId="8567"/>
    <cellStyle name="Normal 2 20 5 2 22 2 2" xfId="40173"/>
    <cellStyle name="Normal 2 20 5 2 22 2 3" xfId="27316"/>
    <cellStyle name="Normal 2 20 5 2 22 2 4" xfId="17941"/>
    <cellStyle name="Normal 2 20 5 2 22 3" xfId="21663"/>
    <cellStyle name="Normal 2 20 5 2 22 4" xfId="31039"/>
    <cellStyle name="Normal 2 20 5 2 22 5" xfId="34762"/>
    <cellStyle name="Normal 2 20 5 2 22 6" xfId="12529"/>
    <cellStyle name="Normal 2 20 5 2 23" xfId="3214"/>
    <cellStyle name="Normal 2 20 5 2 23 2" xfId="8681"/>
    <cellStyle name="Normal 2 20 5 2 23 2 2" xfId="40287"/>
    <cellStyle name="Normal 2 20 5 2 23 2 3" xfId="27430"/>
    <cellStyle name="Normal 2 20 5 2 23 2 4" xfId="18055"/>
    <cellStyle name="Normal 2 20 5 2 23 3" xfId="21777"/>
    <cellStyle name="Normal 2 20 5 2 23 4" xfId="31153"/>
    <cellStyle name="Normal 2 20 5 2 23 5" xfId="34876"/>
    <cellStyle name="Normal 2 20 5 2 23 6" xfId="12643"/>
    <cellStyle name="Normal 2 20 5 2 24" xfId="3329"/>
    <cellStyle name="Normal 2 20 5 2 24 2" xfId="8795"/>
    <cellStyle name="Normal 2 20 5 2 24 2 2" xfId="40401"/>
    <cellStyle name="Normal 2 20 5 2 24 2 3" xfId="27544"/>
    <cellStyle name="Normal 2 20 5 2 24 2 4" xfId="18169"/>
    <cellStyle name="Normal 2 20 5 2 24 3" xfId="21891"/>
    <cellStyle name="Normal 2 20 5 2 24 4" xfId="31267"/>
    <cellStyle name="Normal 2 20 5 2 24 5" xfId="34990"/>
    <cellStyle name="Normal 2 20 5 2 24 6" xfId="12757"/>
    <cellStyle name="Normal 2 20 5 2 25" xfId="3447"/>
    <cellStyle name="Normal 2 20 5 2 25 2" xfId="8912"/>
    <cellStyle name="Normal 2 20 5 2 25 2 2" xfId="40518"/>
    <cellStyle name="Normal 2 20 5 2 25 2 3" xfId="27661"/>
    <cellStyle name="Normal 2 20 5 2 25 2 4" xfId="18286"/>
    <cellStyle name="Normal 2 20 5 2 25 3" xfId="22008"/>
    <cellStyle name="Normal 2 20 5 2 25 4" xfId="31384"/>
    <cellStyle name="Normal 2 20 5 2 25 5" xfId="35107"/>
    <cellStyle name="Normal 2 20 5 2 25 6" xfId="12874"/>
    <cellStyle name="Normal 2 20 5 2 26" xfId="3567"/>
    <cellStyle name="Normal 2 20 5 2 26 2" xfId="9031"/>
    <cellStyle name="Normal 2 20 5 2 26 2 2" xfId="40637"/>
    <cellStyle name="Normal 2 20 5 2 26 2 3" xfId="27780"/>
    <cellStyle name="Normal 2 20 5 2 26 2 4" xfId="18405"/>
    <cellStyle name="Normal 2 20 5 2 26 3" xfId="22127"/>
    <cellStyle name="Normal 2 20 5 2 26 4" xfId="31503"/>
    <cellStyle name="Normal 2 20 5 2 26 5" xfId="35226"/>
    <cellStyle name="Normal 2 20 5 2 26 6" xfId="12993"/>
    <cellStyle name="Normal 2 20 5 2 27" xfId="3699"/>
    <cellStyle name="Normal 2 20 5 2 27 2" xfId="9162"/>
    <cellStyle name="Normal 2 20 5 2 27 2 2" xfId="40768"/>
    <cellStyle name="Normal 2 20 5 2 27 2 3" xfId="27911"/>
    <cellStyle name="Normal 2 20 5 2 27 2 4" xfId="18536"/>
    <cellStyle name="Normal 2 20 5 2 27 3" xfId="22258"/>
    <cellStyle name="Normal 2 20 5 2 27 4" xfId="31634"/>
    <cellStyle name="Normal 2 20 5 2 27 5" xfId="35357"/>
    <cellStyle name="Normal 2 20 5 2 27 6" xfId="13124"/>
    <cellStyle name="Normal 2 20 5 2 28" xfId="3815"/>
    <cellStyle name="Normal 2 20 5 2 28 2" xfId="9277"/>
    <cellStyle name="Normal 2 20 5 2 28 2 2" xfId="40883"/>
    <cellStyle name="Normal 2 20 5 2 28 2 3" xfId="28026"/>
    <cellStyle name="Normal 2 20 5 2 28 2 4" xfId="18651"/>
    <cellStyle name="Normal 2 20 5 2 28 3" xfId="22373"/>
    <cellStyle name="Normal 2 20 5 2 28 4" xfId="31749"/>
    <cellStyle name="Normal 2 20 5 2 28 5" xfId="35472"/>
    <cellStyle name="Normal 2 20 5 2 28 6" xfId="13239"/>
    <cellStyle name="Normal 2 20 5 2 29" xfId="3930"/>
    <cellStyle name="Normal 2 20 5 2 29 2" xfId="9391"/>
    <cellStyle name="Normal 2 20 5 2 29 2 2" xfId="40997"/>
    <cellStyle name="Normal 2 20 5 2 29 2 3" xfId="28140"/>
    <cellStyle name="Normal 2 20 5 2 29 2 4" xfId="18765"/>
    <cellStyle name="Normal 2 20 5 2 29 3" xfId="22487"/>
    <cellStyle name="Normal 2 20 5 2 29 4" xfId="31863"/>
    <cellStyle name="Normal 2 20 5 2 29 5" xfId="35586"/>
    <cellStyle name="Normal 2 20 5 2 29 6" xfId="13353"/>
    <cellStyle name="Normal 2 20 5 2 3" xfId="810"/>
    <cellStyle name="Normal 2 20 5 2 3 2" xfId="4791"/>
    <cellStyle name="Normal 2 20 5 2 3 2 2" xfId="6049"/>
    <cellStyle name="Normal 2 20 5 2 3 2 2 2" xfId="37657"/>
    <cellStyle name="Normal 2 20 5 2 3 2 2 3" xfId="24800"/>
    <cellStyle name="Normal 2 20 5 2 3 2 2 4" xfId="15425"/>
    <cellStyle name="Normal 2 20 5 2 3 2 3" xfId="36399"/>
    <cellStyle name="Normal 2 20 5 2 3 2 4" xfId="23542"/>
    <cellStyle name="Normal 2 20 5 2 3 2 5" xfId="14167"/>
    <cellStyle name="Normal 2 20 5 2 3 3" xfId="5660"/>
    <cellStyle name="Normal 2 20 5 2 3 3 2" xfId="37268"/>
    <cellStyle name="Normal 2 20 5 2 3 3 3" xfId="24411"/>
    <cellStyle name="Normal 2 20 5 2 3 3 4" xfId="15036"/>
    <cellStyle name="Normal 2 20 5 2 3 4" xfId="4400"/>
    <cellStyle name="Normal 2 20 5 2 3 4 2" xfId="36014"/>
    <cellStyle name="Normal 2 20 5 2 3 4 3" xfId="23156"/>
    <cellStyle name="Normal 2 20 5 2 3 4 4" xfId="13781"/>
    <cellStyle name="Normal 2 20 5 2 3 5" xfId="19397"/>
    <cellStyle name="Normal 2 20 5 2 3 6" xfId="28773"/>
    <cellStyle name="Normal 2 20 5 2 3 7" xfId="32224"/>
    <cellStyle name="Normal 2 20 5 2 3 8" xfId="10263"/>
    <cellStyle name="Normal 2 20 5 2 30" xfId="534"/>
    <cellStyle name="Normal 2 20 5 2 30 2" xfId="9511"/>
    <cellStyle name="Normal 2 20 5 2 30 2 2" xfId="41117"/>
    <cellStyle name="Normal 2 20 5 2 30 2 3" xfId="28260"/>
    <cellStyle name="Normal 2 20 5 2 30 2 4" xfId="18885"/>
    <cellStyle name="Normal 2 20 5 2 30 3" xfId="22607"/>
    <cellStyle name="Normal 2 20 5 2 30 4" xfId="28501"/>
    <cellStyle name="Normal 2 20 5 2 30 5" xfId="32465"/>
    <cellStyle name="Normal 2 20 5 2 30 6" xfId="9991"/>
    <cellStyle name="Normal 2 20 5 2 31" xfId="413"/>
    <cellStyle name="Normal 2 20 5 2 31 2" xfId="5400"/>
    <cellStyle name="Normal 2 20 5 2 31 2 2" xfId="37008"/>
    <cellStyle name="Normal 2 20 5 2 31 2 3" xfId="24151"/>
    <cellStyle name="Normal 2 20 5 2 31 2 4" xfId="14776"/>
    <cellStyle name="Normal 2 20 5 2 31 3" xfId="19125"/>
    <cellStyle name="Normal 2 20 5 2 31 4" xfId="9871"/>
    <cellStyle name="Normal 2 20 5 2 32" xfId="4095"/>
    <cellStyle name="Normal 2 20 5 2 32 2" xfId="35709"/>
    <cellStyle name="Normal 2 20 5 2 32 3" xfId="22851"/>
    <cellStyle name="Normal 2 20 5 2 32 4" xfId="13476"/>
    <cellStyle name="Normal 2 20 5 2 33" xfId="19005"/>
    <cellStyle name="Normal 2 20 5 2 34" xfId="28381"/>
    <cellStyle name="Normal 2 20 5 2 35" xfId="31983"/>
    <cellStyle name="Normal 2 20 5 2 36" xfId="9631"/>
    <cellStyle name="Normal 2 20 5 2 4" xfId="927"/>
    <cellStyle name="Normal 2 20 5 2 4 2" xfId="4792"/>
    <cellStyle name="Normal 2 20 5 2 4 2 2" xfId="6050"/>
    <cellStyle name="Normal 2 20 5 2 4 2 2 2" xfId="37658"/>
    <cellStyle name="Normal 2 20 5 2 4 2 2 3" xfId="24801"/>
    <cellStyle name="Normal 2 20 5 2 4 2 2 4" xfId="15426"/>
    <cellStyle name="Normal 2 20 5 2 4 2 3" xfId="36400"/>
    <cellStyle name="Normal 2 20 5 2 4 2 4" xfId="23543"/>
    <cellStyle name="Normal 2 20 5 2 4 2 5" xfId="14168"/>
    <cellStyle name="Normal 2 20 5 2 4 3" xfId="5956"/>
    <cellStyle name="Normal 2 20 5 2 4 3 2" xfId="37564"/>
    <cellStyle name="Normal 2 20 5 2 4 3 3" xfId="24707"/>
    <cellStyle name="Normal 2 20 5 2 4 3 4" xfId="15332"/>
    <cellStyle name="Normal 2 20 5 2 4 4" xfId="4697"/>
    <cellStyle name="Normal 2 20 5 2 4 4 2" xfId="36308"/>
    <cellStyle name="Normal 2 20 5 2 4 4 3" xfId="23451"/>
    <cellStyle name="Normal 2 20 5 2 4 4 4" xfId="14076"/>
    <cellStyle name="Normal 2 20 5 2 4 5" xfId="19513"/>
    <cellStyle name="Normal 2 20 5 2 4 6" xfId="28889"/>
    <cellStyle name="Normal 2 20 5 2 4 7" xfId="32613"/>
    <cellStyle name="Normal 2 20 5 2 4 8" xfId="10379"/>
    <cellStyle name="Normal 2 20 5 2 5" xfId="1043"/>
    <cellStyle name="Normal 2 20 5 2 5 2" xfId="6046"/>
    <cellStyle name="Normal 2 20 5 2 5 2 2" xfId="37654"/>
    <cellStyle name="Normal 2 20 5 2 5 2 3" xfId="24797"/>
    <cellStyle name="Normal 2 20 5 2 5 2 4" xfId="15422"/>
    <cellStyle name="Normal 2 20 5 2 5 3" xfId="4788"/>
    <cellStyle name="Normal 2 20 5 2 5 3 2" xfId="36396"/>
    <cellStyle name="Normal 2 20 5 2 5 3 3" xfId="23539"/>
    <cellStyle name="Normal 2 20 5 2 5 3 4" xfId="14164"/>
    <cellStyle name="Normal 2 20 5 2 5 4" xfId="19628"/>
    <cellStyle name="Normal 2 20 5 2 5 5" xfId="29004"/>
    <cellStyle name="Normal 2 20 5 2 5 6" xfId="32728"/>
    <cellStyle name="Normal 2 20 5 2 5 7" xfId="10494"/>
    <cellStyle name="Normal 2 20 5 2 6" xfId="1159"/>
    <cellStyle name="Normal 2 20 5 2 6 2" xfId="6895"/>
    <cellStyle name="Normal 2 20 5 2 6 2 2" xfId="38501"/>
    <cellStyle name="Normal 2 20 5 2 6 2 3" xfId="25644"/>
    <cellStyle name="Normal 2 20 5 2 6 2 4" xfId="16269"/>
    <cellStyle name="Normal 2 20 5 2 6 3" xfId="4212"/>
    <cellStyle name="Normal 2 20 5 2 6 3 2" xfId="35826"/>
    <cellStyle name="Normal 2 20 5 2 6 3 3" xfId="22968"/>
    <cellStyle name="Normal 2 20 5 2 6 3 4" xfId="13593"/>
    <cellStyle name="Normal 2 20 5 2 6 4" xfId="19743"/>
    <cellStyle name="Normal 2 20 5 2 6 5" xfId="29119"/>
    <cellStyle name="Normal 2 20 5 2 6 6" xfId="32843"/>
    <cellStyle name="Normal 2 20 5 2 6 7" xfId="10609"/>
    <cellStyle name="Normal 2 20 5 2 7" xfId="1274"/>
    <cellStyle name="Normal 2 20 5 2 7 2" xfId="5468"/>
    <cellStyle name="Normal 2 20 5 2 7 2 2" xfId="37076"/>
    <cellStyle name="Normal 2 20 5 2 7 2 3" xfId="24219"/>
    <cellStyle name="Normal 2 20 5 2 7 2 4" xfId="14844"/>
    <cellStyle name="Normal 2 20 5 2 7 3" xfId="19857"/>
    <cellStyle name="Normal 2 20 5 2 7 4" xfId="29233"/>
    <cellStyle name="Normal 2 20 5 2 7 5" xfId="32957"/>
    <cellStyle name="Normal 2 20 5 2 7 6" xfId="10723"/>
    <cellStyle name="Normal 2 20 5 2 8" xfId="1389"/>
    <cellStyle name="Normal 2 20 5 2 8 2" xfId="6830"/>
    <cellStyle name="Normal 2 20 5 2 8 2 2" xfId="38436"/>
    <cellStyle name="Normal 2 20 5 2 8 2 3" xfId="25579"/>
    <cellStyle name="Normal 2 20 5 2 8 2 4" xfId="16204"/>
    <cellStyle name="Normal 2 20 5 2 8 3" xfId="19971"/>
    <cellStyle name="Normal 2 20 5 2 8 4" xfId="29347"/>
    <cellStyle name="Normal 2 20 5 2 8 5" xfId="33071"/>
    <cellStyle name="Normal 2 20 5 2 8 6" xfId="10837"/>
    <cellStyle name="Normal 2 20 5 2 9" xfId="1504"/>
    <cellStyle name="Normal 2 20 5 2 9 2" xfId="7038"/>
    <cellStyle name="Normal 2 20 5 2 9 2 2" xfId="38644"/>
    <cellStyle name="Normal 2 20 5 2 9 2 3" xfId="25787"/>
    <cellStyle name="Normal 2 20 5 2 9 2 4" xfId="16412"/>
    <cellStyle name="Normal 2 20 5 2 9 3" xfId="20085"/>
    <cellStyle name="Normal 2 20 5 2 9 4" xfId="29461"/>
    <cellStyle name="Normal 2 20 5 2 9 5" xfId="33185"/>
    <cellStyle name="Normal 2 20 5 2 9 6" xfId="10951"/>
    <cellStyle name="Normal 2 20 5 20" xfId="2734"/>
    <cellStyle name="Normal 2 20 5 20 2" xfId="8205"/>
    <cellStyle name="Normal 2 20 5 20 2 2" xfId="39811"/>
    <cellStyle name="Normal 2 20 5 20 2 3" xfId="26954"/>
    <cellStyle name="Normal 2 20 5 20 2 4" xfId="17579"/>
    <cellStyle name="Normal 2 20 5 20 3" xfId="21301"/>
    <cellStyle name="Normal 2 20 5 20 4" xfId="30677"/>
    <cellStyle name="Normal 2 20 5 20 5" xfId="34400"/>
    <cellStyle name="Normal 2 20 5 20 6" xfId="12167"/>
    <cellStyle name="Normal 2 20 5 21" xfId="2849"/>
    <cellStyle name="Normal 2 20 5 21 2" xfId="8319"/>
    <cellStyle name="Normal 2 20 5 21 2 2" xfId="39925"/>
    <cellStyle name="Normal 2 20 5 21 2 3" xfId="27068"/>
    <cellStyle name="Normal 2 20 5 21 2 4" xfId="17693"/>
    <cellStyle name="Normal 2 20 5 21 3" xfId="21415"/>
    <cellStyle name="Normal 2 20 5 21 4" xfId="30791"/>
    <cellStyle name="Normal 2 20 5 21 5" xfId="34514"/>
    <cellStyle name="Normal 2 20 5 21 6" xfId="12281"/>
    <cellStyle name="Normal 2 20 5 22" xfId="2964"/>
    <cellStyle name="Normal 2 20 5 22 2" xfId="8433"/>
    <cellStyle name="Normal 2 20 5 22 2 2" xfId="40039"/>
    <cellStyle name="Normal 2 20 5 22 2 3" xfId="27182"/>
    <cellStyle name="Normal 2 20 5 22 2 4" xfId="17807"/>
    <cellStyle name="Normal 2 20 5 22 3" xfId="21529"/>
    <cellStyle name="Normal 2 20 5 22 4" xfId="30905"/>
    <cellStyle name="Normal 2 20 5 22 5" xfId="34628"/>
    <cellStyle name="Normal 2 20 5 22 6" xfId="12395"/>
    <cellStyle name="Normal 2 20 5 23" xfId="3079"/>
    <cellStyle name="Normal 2 20 5 23 2" xfId="8547"/>
    <cellStyle name="Normal 2 20 5 23 2 2" xfId="40153"/>
    <cellStyle name="Normal 2 20 5 23 2 3" xfId="27296"/>
    <cellStyle name="Normal 2 20 5 23 2 4" xfId="17921"/>
    <cellStyle name="Normal 2 20 5 23 3" xfId="21643"/>
    <cellStyle name="Normal 2 20 5 23 4" xfId="31019"/>
    <cellStyle name="Normal 2 20 5 23 5" xfId="34742"/>
    <cellStyle name="Normal 2 20 5 23 6" xfId="12509"/>
    <cellStyle name="Normal 2 20 5 24" xfId="3194"/>
    <cellStyle name="Normal 2 20 5 24 2" xfId="8661"/>
    <cellStyle name="Normal 2 20 5 24 2 2" xfId="40267"/>
    <cellStyle name="Normal 2 20 5 24 2 3" xfId="27410"/>
    <cellStyle name="Normal 2 20 5 24 2 4" xfId="18035"/>
    <cellStyle name="Normal 2 20 5 24 3" xfId="21757"/>
    <cellStyle name="Normal 2 20 5 24 4" xfId="31133"/>
    <cellStyle name="Normal 2 20 5 24 5" xfId="34856"/>
    <cellStyle name="Normal 2 20 5 24 6" xfId="12623"/>
    <cellStyle name="Normal 2 20 5 25" xfId="3309"/>
    <cellStyle name="Normal 2 20 5 25 2" xfId="8775"/>
    <cellStyle name="Normal 2 20 5 25 2 2" xfId="40381"/>
    <cellStyle name="Normal 2 20 5 25 2 3" xfId="27524"/>
    <cellStyle name="Normal 2 20 5 25 2 4" xfId="18149"/>
    <cellStyle name="Normal 2 20 5 25 3" xfId="21871"/>
    <cellStyle name="Normal 2 20 5 25 4" xfId="31247"/>
    <cellStyle name="Normal 2 20 5 25 5" xfId="34970"/>
    <cellStyle name="Normal 2 20 5 25 6" xfId="12737"/>
    <cellStyle name="Normal 2 20 5 26" xfId="3427"/>
    <cellStyle name="Normal 2 20 5 26 2" xfId="8892"/>
    <cellStyle name="Normal 2 20 5 26 2 2" xfId="40498"/>
    <cellStyle name="Normal 2 20 5 26 2 3" xfId="27641"/>
    <cellStyle name="Normal 2 20 5 26 2 4" xfId="18266"/>
    <cellStyle name="Normal 2 20 5 26 3" xfId="21988"/>
    <cellStyle name="Normal 2 20 5 26 4" xfId="31364"/>
    <cellStyle name="Normal 2 20 5 26 5" xfId="35087"/>
    <cellStyle name="Normal 2 20 5 26 6" xfId="12854"/>
    <cellStyle name="Normal 2 20 5 27" xfId="3547"/>
    <cellStyle name="Normal 2 20 5 27 2" xfId="9011"/>
    <cellStyle name="Normal 2 20 5 27 2 2" xfId="40617"/>
    <cellStyle name="Normal 2 20 5 27 2 3" xfId="27760"/>
    <cellStyle name="Normal 2 20 5 27 2 4" xfId="18385"/>
    <cellStyle name="Normal 2 20 5 27 3" xfId="22107"/>
    <cellStyle name="Normal 2 20 5 27 4" xfId="31483"/>
    <cellStyle name="Normal 2 20 5 27 5" xfId="35206"/>
    <cellStyle name="Normal 2 20 5 27 6" xfId="12973"/>
    <cellStyle name="Normal 2 20 5 28" xfId="3679"/>
    <cellStyle name="Normal 2 20 5 28 2" xfId="9142"/>
    <cellStyle name="Normal 2 20 5 28 2 2" xfId="40748"/>
    <cellStyle name="Normal 2 20 5 28 2 3" xfId="27891"/>
    <cellStyle name="Normal 2 20 5 28 2 4" xfId="18516"/>
    <cellStyle name="Normal 2 20 5 28 3" xfId="22238"/>
    <cellStyle name="Normal 2 20 5 28 4" xfId="31614"/>
    <cellStyle name="Normal 2 20 5 28 5" xfId="35337"/>
    <cellStyle name="Normal 2 20 5 28 6" xfId="13104"/>
    <cellStyle name="Normal 2 20 5 29" xfId="3795"/>
    <cellStyle name="Normal 2 20 5 29 2" xfId="9257"/>
    <cellStyle name="Normal 2 20 5 29 2 2" xfId="40863"/>
    <cellStyle name="Normal 2 20 5 29 2 3" xfId="28006"/>
    <cellStyle name="Normal 2 20 5 29 2 4" xfId="18631"/>
    <cellStyle name="Normal 2 20 5 29 3" xfId="22353"/>
    <cellStyle name="Normal 2 20 5 29 4" xfId="31729"/>
    <cellStyle name="Normal 2 20 5 29 5" xfId="35452"/>
    <cellStyle name="Normal 2 20 5 29 6" xfId="13219"/>
    <cellStyle name="Normal 2 20 5 3" xfId="273"/>
    <cellStyle name="Normal 2 20 5 3 2" xfId="636"/>
    <cellStyle name="Normal 2 20 5 3 2 2" xfId="4794"/>
    <cellStyle name="Normal 2 20 5 3 2 2 2" xfId="6052"/>
    <cellStyle name="Normal 2 20 5 3 2 2 2 2" xfId="37660"/>
    <cellStyle name="Normal 2 20 5 3 2 2 2 3" xfId="24803"/>
    <cellStyle name="Normal 2 20 5 3 2 2 2 4" xfId="15428"/>
    <cellStyle name="Normal 2 20 5 3 2 2 3" xfId="36402"/>
    <cellStyle name="Normal 2 20 5 3 2 2 4" xfId="23545"/>
    <cellStyle name="Normal 2 20 5 3 2 2 5" xfId="14170"/>
    <cellStyle name="Normal 2 20 5 3 2 3" xfId="5661"/>
    <cellStyle name="Normal 2 20 5 3 2 3 2" xfId="37269"/>
    <cellStyle name="Normal 2 20 5 3 2 3 3" xfId="24412"/>
    <cellStyle name="Normal 2 20 5 3 2 3 4" xfId="15037"/>
    <cellStyle name="Normal 2 20 5 3 2 4" xfId="4401"/>
    <cellStyle name="Normal 2 20 5 3 2 4 2" xfId="36015"/>
    <cellStyle name="Normal 2 20 5 3 2 4 3" xfId="23157"/>
    <cellStyle name="Normal 2 20 5 3 2 4 4" xfId="13782"/>
    <cellStyle name="Normal 2 20 5 3 2 5" xfId="32324"/>
    <cellStyle name="Normal 2 20 5 3 2 6" xfId="22779"/>
    <cellStyle name="Normal 2 20 5 3 2 7" xfId="10091"/>
    <cellStyle name="Normal 2 20 5 3 3" xfId="4793"/>
    <cellStyle name="Normal 2 20 5 3 3 2" xfId="6051"/>
    <cellStyle name="Normal 2 20 5 3 3 2 2" xfId="37659"/>
    <cellStyle name="Normal 2 20 5 3 3 2 3" xfId="24802"/>
    <cellStyle name="Normal 2 20 5 3 3 2 4" xfId="15427"/>
    <cellStyle name="Normal 2 20 5 3 3 3" xfId="36401"/>
    <cellStyle name="Normal 2 20 5 3 3 4" xfId="23544"/>
    <cellStyle name="Normal 2 20 5 3 3 5" xfId="14169"/>
    <cellStyle name="Normal 2 20 5 3 4" xfId="5571"/>
    <cellStyle name="Normal 2 20 5 3 4 2" xfId="37179"/>
    <cellStyle name="Normal 2 20 5 3 4 3" xfId="24322"/>
    <cellStyle name="Normal 2 20 5 3 4 4" xfId="14947"/>
    <cellStyle name="Normal 2 20 5 3 5" xfId="4312"/>
    <cellStyle name="Normal 2 20 5 3 5 2" xfId="35926"/>
    <cellStyle name="Normal 2 20 5 3 5 3" xfId="23068"/>
    <cellStyle name="Normal 2 20 5 3 5 4" xfId="13693"/>
    <cellStyle name="Normal 2 20 5 3 6" xfId="19225"/>
    <cellStyle name="Normal 2 20 5 3 7" xfId="28601"/>
    <cellStyle name="Normal 2 20 5 3 8" xfId="32083"/>
    <cellStyle name="Normal 2 20 5 3 9" xfId="9731"/>
    <cellStyle name="Normal 2 20 5 30" xfId="3910"/>
    <cellStyle name="Normal 2 20 5 30 2" xfId="9371"/>
    <cellStyle name="Normal 2 20 5 30 2 2" xfId="40977"/>
    <cellStyle name="Normal 2 20 5 30 2 3" xfId="28120"/>
    <cellStyle name="Normal 2 20 5 30 2 4" xfId="18745"/>
    <cellStyle name="Normal 2 20 5 30 3" xfId="22467"/>
    <cellStyle name="Normal 2 20 5 30 4" xfId="31843"/>
    <cellStyle name="Normal 2 20 5 30 5" xfId="35566"/>
    <cellStyle name="Normal 2 20 5 30 6" xfId="13333"/>
    <cellStyle name="Normal 2 20 5 31" xfId="514"/>
    <cellStyle name="Normal 2 20 5 31 2" xfId="9491"/>
    <cellStyle name="Normal 2 20 5 31 2 2" xfId="41097"/>
    <cellStyle name="Normal 2 20 5 31 2 3" xfId="28240"/>
    <cellStyle name="Normal 2 20 5 31 2 4" xfId="18865"/>
    <cellStyle name="Normal 2 20 5 31 3" xfId="22587"/>
    <cellStyle name="Normal 2 20 5 31 4" xfId="28481"/>
    <cellStyle name="Normal 2 20 5 31 5" xfId="32445"/>
    <cellStyle name="Normal 2 20 5 31 6" xfId="9971"/>
    <cellStyle name="Normal 2 20 5 32" xfId="393"/>
    <cellStyle name="Normal 2 20 5 32 2" xfId="6863"/>
    <cellStyle name="Normal 2 20 5 32 2 2" xfId="38469"/>
    <cellStyle name="Normal 2 20 5 32 2 3" xfId="25612"/>
    <cellStyle name="Normal 2 20 5 32 2 4" xfId="16237"/>
    <cellStyle name="Normal 2 20 5 32 3" xfId="19105"/>
    <cellStyle name="Normal 2 20 5 32 4" xfId="9851"/>
    <cellStyle name="Normal 2 20 5 33" xfId="4075"/>
    <cellStyle name="Normal 2 20 5 33 2" xfId="35689"/>
    <cellStyle name="Normal 2 20 5 33 3" xfId="22831"/>
    <cellStyle name="Normal 2 20 5 33 4" xfId="13456"/>
    <cellStyle name="Normal 2 20 5 34" xfId="18985"/>
    <cellStyle name="Normal 2 20 5 35" xfId="28361"/>
    <cellStyle name="Normal 2 20 5 36" xfId="31963"/>
    <cellStyle name="Normal 2 20 5 37" xfId="9611"/>
    <cellStyle name="Normal 2 20 5 4" xfId="790"/>
    <cellStyle name="Normal 2 20 5 4 2" xfId="4795"/>
    <cellStyle name="Normal 2 20 5 4 2 2" xfId="6053"/>
    <cellStyle name="Normal 2 20 5 4 2 2 2" xfId="37661"/>
    <cellStyle name="Normal 2 20 5 4 2 2 3" xfId="24804"/>
    <cellStyle name="Normal 2 20 5 4 2 2 4" xfId="15429"/>
    <cellStyle name="Normal 2 20 5 4 2 3" xfId="36403"/>
    <cellStyle name="Normal 2 20 5 4 2 4" xfId="23546"/>
    <cellStyle name="Normal 2 20 5 4 2 5" xfId="14171"/>
    <cellStyle name="Normal 2 20 5 4 3" xfId="5662"/>
    <cellStyle name="Normal 2 20 5 4 3 2" xfId="37270"/>
    <cellStyle name="Normal 2 20 5 4 3 3" xfId="24413"/>
    <cellStyle name="Normal 2 20 5 4 3 4" xfId="15038"/>
    <cellStyle name="Normal 2 20 5 4 4" xfId="4402"/>
    <cellStyle name="Normal 2 20 5 4 4 2" xfId="36016"/>
    <cellStyle name="Normal 2 20 5 4 4 3" xfId="23158"/>
    <cellStyle name="Normal 2 20 5 4 4 4" xfId="13783"/>
    <cellStyle name="Normal 2 20 5 4 5" xfId="19377"/>
    <cellStyle name="Normal 2 20 5 4 6" xfId="28753"/>
    <cellStyle name="Normal 2 20 5 4 7" xfId="32204"/>
    <cellStyle name="Normal 2 20 5 4 8" xfId="10243"/>
    <cellStyle name="Normal 2 20 5 5" xfId="907"/>
    <cellStyle name="Normal 2 20 5 5 2" xfId="4796"/>
    <cellStyle name="Normal 2 20 5 5 2 2" xfId="6054"/>
    <cellStyle name="Normal 2 20 5 5 2 2 2" xfId="37662"/>
    <cellStyle name="Normal 2 20 5 5 2 2 3" xfId="24805"/>
    <cellStyle name="Normal 2 20 5 5 2 2 4" xfId="15430"/>
    <cellStyle name="Normal 2 20 5 5 2 3" xfId="36404"/>
    <cellStyle name="Normal 2 20 5 5 2 4" xfId="23547"/>
    <cellStyle name="Normal 2 20 5 5 2 5" xfId="14172"/>
    <cellStyle name="Normal 2 20 5 5 3" xfId="5936"/>
    <cellStyle name="Normal 2 20 5 5 3 2" xfId="37544"/>
    <cellStyle name="Normal 2 20 5 5 3 3" xfId="24687"/>
    <cellStyle name="Normal 2 20 5 5 3 4" xfId="15312"/>
    <cellStyle name="Normal 2 20 5 5 4" xfId="4677"/>
    <cellStyle name="Normal 2 20 5 5 4 2" xfId="36288"/>
    <cellStyle name="Normal 2 20 5 5 4 3" xfId="23431"/>
    <cellStyle name="Normal 2 20 5 5 4 4" xfId="14056"/>
    <cellStyle name="Normal 2 20 5 5 5" xfId="19493"/>
    <cellStyle name="Normal 2 20 5 5 6" xfId="28869"/>
    <cellStyle name="Normal 2 20 5 5 7" xfId="32593"/>
    <cellStyle name="Normal 2 20 5 5 8" xfId="10359"/>
    <cellStyle name="Normal 2 20 5 6" xfId="1023"/>
    <cellStyle name="Normal 2 20 5 6 2" xfId="6045"/>
    <cellStyle name="Normal 2 20 5 6 2 2" xfId="37653"/>
    <cellStyle name="Normal 2 20 5 6 2 3" xfId="24796"/>
    <cellStyle name="Normal 2 20 5 6 2 4" xfId="15421"/>
    <cellStyle name="Normal 2 20 5 6 3" xfId="4787"/>
    <cellStyle name="Normal 2 20 5 6 3 2" xfId="36395"/>
    <cellStyle name="Normal 2 20 5 6 3 3" xfId="23538"/>
    <cellStyle name="Normal 2 20 5 6 3 4" xfId="14163"/>
    <cellStyle name="Normal 2 20 5 6 4" xfId="19608"/>
    <cellStyle name="Normal 2 20 5 6 5" xfId="28984"/>
    <cellStyle name="Normal 2 20 5 6 6" xfId="32708"/>
    <cellStyle name="Normal 2 20 5 6 7" xfId="10474"/>
    <cellStyle name="Normal 2 20 5 7" xfId="1139"/>
    <cellStyle name="Normal 2 20 5 7 2" xfId="6722"/>
    <cellStyle name="Normal 2 20 5 7 2 2" xfId="38328"/>
    <cellStyle name="Normal 2 20 5 7 2 3" xfId="25471"/>
    <cellStyle name="Normal 2 20 5 7 2 4" xfId="16096"/>
    <cellStyle name="Normal 2 20 5 7 3" xfId="4192"/>
    <cellStyle name="Normal 2 20 5 7 3 2" xfId="35806"/>
    <cellStyle name="Normal 2 20 5 7 3 3" xfId="22948"/>
    <cellStyle name="Normal 2 20 5 7 3 4" xfId="13573"/>
    <cellStyle name="Normal 2 20 5 7 4" xfId="19723"/>
    <cellStyle name="Normal 2 20 5 7 5" xfId="29099"/>
    <cellStyle name="Normal 2 20 5 7 6" xfId="32823"/>
    <cellStyle name="Normal 2 20 5 7 7" xfId="10589"/>
    <cellStyle name="Normal 2 20 5 8" xfId="1254"/>
    <cellStyle name="Normal 2 20 5 8 2" xfId="5448"/>
    <cellStyle name="Normal 2 20 5 8 2 2" xfId="37056"/>
    <cellStyle name="Normal 2 20 5 8 2 3" xfId="24199"/>
    <cellStyle name="Normal 2 20 5 8 2 4" xfId="14824"/>
    <cellStyle name="Normal 2 20 5 8 3" xfId="19837"/>
    <cellStyle name="Normal 2 20 5 8 4" xfId="29213"/>
    <cellStyle name="Normal 2 20 5 8 5" xfId="32937"/>
    <cellStyle name="Normal 2 20 5 8 6" xfId="10703"/>
    <cellStyle name="Normal 2 20 5 9" xfId="1369"/>
    <cellStyle name="Normal 2 20 5 9 2" xfId="6626"/>
    <cellStyle name="Normal 2 20 5 9 2 2" xfId="38234"/>
    <cellStyle name="Normal 2 20 5 9 2 3" xfId="25377"/>
    <cellStyle name="Normal 2 20 5 9 2 4" xfId="16002"/>
    <cellStyle name="Normal 2 20 5 9 3" xfId="19951"/>
    <cellStyle name="Normal 2 20 5 9 4" xfId="29327"/>
    <cellStyle name="Normal 2 20 5 9 5" xfId="33051"/>
    <cellStyle name="Normal 2 20 5 9 6" xfId="10817"/>
    <cellStyle name="Normal 2 20 6" xfId="162"/>
    <cellStyle name="Normal 2 20 6 10" xfId="1494"/>
    <cellStyle name="Normal 2 20 6 10 2" xfId="7018"/>
    <cellStyle name="Normal 2 20 6 10 2 2" xfId="38624"/>
    <cellStyle name="Normal 2 20 6 10 2 3" xfId="25767"/>
    <cellStyle name="Normal 2 20 6 10 2 4" xfId="16392"/>
    <cellStyle name="Normal 2 20 6 10 3" xfId="20075"/>
    <cellStyle name="Normal 2 20 6 10 4" xfId="29451"/>
    <cellStyle name="Normal 2 20 6 10 5" xfId="33175"/>
    <cellStyle name="Normal 2 20 6 10 6" xfId="10941"/>
    <cellStyle name="Normal 2 20 6 11" xfId="1626"/>
    <cellStyle name="Normal 2 20 6 11 2" xfId="7106"/>
    <cellStyle name="Normal 2 20 6 11 2 2" xfId="38712"/>
    <cellStyle name="Normal 2 20 6 11 2 3" xfId="25855"/>
    <cellStyle name="Normal 2 20 6 11 2 4" xfId="16480"/>
    <cellStyle name="Normal 2 20 6 11 3" xfId="20202"/>
    <cellStyle name="Normal 2 20 6 11 4" xfId="29578"/>
    <cellStyle name="Normal 2 20 6 11 5" xfId="33301"/>
    <cellStyle name="Normal 2 20 6 11 6" xfId="11068"/>
    <cellStyle name="Normal 2 20 6 12" xfId="1742"/>
    <cellStyle name="Normal 2 20 6 12 2" xfId="7221"/>
    <cellStyle name="Normal 2 20 6 12 2 2" xfId="38827"/>
    <cellStyle name="Normal 2 20 6 12 2 3" xfId="25970"/>
    <cellStyle name="Normal 2 20 6 12 2 4" xfId="16595"/>
    <cellStyle name="Normal 2 20 6 12 3" xfId="20317"/>
    <cellStyle name="Normal 2 20 6 12 4" xfId="29693"/>
    <cellStyle name="Normal 2 20 6 12 5" xfId="33416"/>
    <cellStyle name="Normal 2 20 6 12 6" xfId="11183"/>
    <cellStyle name="Normal 2 20 6 13" xfId="1916"/>
    <cellStyle name="Normal 2 20 6 13 2" xfId="7394"/>
    <cellStyle name="Normal 2 20 6 13 2 2" xfId="39000"/>
    <cellStyle name="Normal 2 20 6 13 2 3" xfId="26143"/>
    <cellStyle name="Normal 2 20 6 13 2 4" xfId="16768"/>
    <cellStyle name="Normal 2 20 6 13 3" xfId="20490"/>
    <cellStyle name="Normal 2 20 6 13 4" xfId="29866"/>
    <cellStyle name="Normal 2 20 6 13 5" xfId="33589"/>
    <cellStyle name="Normal 2 20 6 13 6" xfId="11356"/>
    <cellStyle name="Normal 2 20 6 14" xfId="2034"/>
    <cellStyle name="Normal 2 20 6 14 2" xfId="7511"/>
    <cellStyle name="Normal 2 20 6 14 2 2" xfId="39117"/>
    <cellStyle name="Normal 2 20 6 14 2 3" xfId="26260"/>
    <cellStyle name="Normal 2 20 6 14 2 4" xfId="16885"/>
    <cellStyle name="Normal 2 20 6 14 3" xfId="20607"/>
    <cellStyle name="Normal 2 20 6 14 4" xfId="29983"/>
    <cellStyle name="Normal 2 20 6 14 5" xfId="33706"/>
    <cellStyle name="Normal 2 20 6 14 6" xfId="11473"/>
    <cellStyle name="Normal 2 20 6 15" xfId="2151"/>
    <cellStyle name="Normal 2 20 6 15 2" xfId="7627"/>
    <cellStyle name="Normal 2 20 6 15 2 2" xfId="39233"/>
    <cellStyle name="Normal 2 20 6 15 2 3" xfId="26376"/>
    <cellStyle name="Normal 2 20 6 15 2 4" xfId="17001"/>
    <cellStyle name="Normal 2 20 6 15 3" xfId="20723"/>
    <cellStyle name="Normal 2 20 6 15 4" xfId="30099"/>
    <cellStyle name="Normal 2 20 6 15 5" xfId="33822"/>
    <cellStyle name="Normal 2 20 6 15 6" xfId="11589"/>
    <cellStyle name="Normal 2 20 6 16" xfId="2270"/>
    <cellStyle name="Normal 2 20 6 16 2" xfId="7745"/>
    <cellStyle name="Normal 2 20 6 16 2 2" xfId="39351"/>
    <cellStyle name="Normal 2 20 6 16 2 3" xfId="26494"/>
    <cellStyle name="Normal 2 20 6 16 2 4" xfId="17119"/>
    <cellStyle name="Normal 2 20 6 16 3" xfId="20841"/>
    <cellStyle name="Normal 2 20 6 16 4" xfId="30217"/>
    <cellStyle name="Normal 2 20 6 16 5" xfId="33940"/>
    <cellStyle name="Normal 2 20 6 16 6" xfId="11707"/>
    <cellStyle name="Normal 2 20 6 17" xfId="2389"/>
    <cellStyle name="Normal 2 20 6 17 2" xfId="7863"/>
    <cellStyle name="Normal 2 20 6 17 2 2" xfId="39469"/>
    <cellStyle name="Normal 2 20 6 17 2 3" xfId="26612"/>
    <cellStyle name="Normal 2 20 6 17 2 4" xfId="17237"/>
    <cellStyle name="Normal 2 20 6 17 3" xfId="20959"/>
    <cellStyle name="Normal 2 20 6 17 4" xfId="30335"/>
    <cellStyle name="Normal 2 20 6 17 5" xfId="34058"/>
    <cellStyle name="Normal 2 20 6 17 6" xfId="11825"/>
    <cellStyle name="Normal 2 20 6 18" xfId="2506"/>
    <cellStyle name="Normal 2 20 6 18 2" xfId="7979"/>
    <cellStyle name="Normal 2 20 6 18 2 2" xfId="39585"/>
    <cellStyle name="Normal 2 20 6 18 2 3" xfId="26728"/>
    <cellStyle name="Normal 2 20 6 18 2 4" xfId="17353"/>
    <cellStyle name="Normal 2 20 6 18 3" xfId="21075"/>
    <cellStyle name="Normal 2 20 6 18 4" xfId="30451"/>
    <cellStyle name="Normal 2 20 6 18 5" xfId="34174"/>
    <cellStyle name="Normal 2 20 6 18 6" xfId="11941"/>
    <cellStyle name="Normal 2 20 6 19" xfId="2624"/>
    <cellStyle name="Normal 2 20 6 19 2" xfId="8096"/>
    <cellStyle name="Normal 2 20 6 19 2 2" xfId="39702"/>
    <cellStyle name="Normal 2 20 6 19 2 3" xfId="26845"/>
    <cellStyle name="Normal 2 20 6 19 2 4" xfId="17470"/>
    <cellStyle name="Normal 2 20 6 19 3" xfId="21192"/>
    <cellStyle name="Normal 2 20 6 19 4" xfId="30568"/>
    <cellStyle name="Normal 2 20 6 19 5" xfId="34291"/>
    <cellStyle name="Normal 2 20 6 19 6" xfId="12058"/>
    <cellStyle name="Normal 2 20 6 2" xfId="173"/>
    <cellStyle name="Normal 2 20 6 2 10" xfId="1637"/>
    <cellStyle name="Normal 2 20 6 2 10 2" xfId="7117"/>
    <cellStyle name="Normal 2 20 6 2 10 2 2" xfId="38723"/>
    <cellStyle name="Normal 2 20 6 2 10 2 3" xfId="25866"/>
    <cellStyle name="Normal 2 20 6 2 10 2 4" xfId="16491"/>
    <cellStyle name="Normal 2 20 6 2 10 3" xfId="20213"/>
    <cellStyle name="Normal 2 20 6 2 10 4" xfId="29589"/>
    <cellStyle name="Normal 2 20 6 2 10 5" xfId="33312"/>
    <cellStyle name="Normal 2 20 6 2 10 6" xfId="11079"/>
    <cellStyle name="Normal 2 20 6 2 11" xfId="1753"/>
    <cellStyle name="Normal 2 20 6 2 11 2" xfId="7232"/>
    <cellStyle name="Normal 2 20 6 2 11 2 2" xfId="38838"/>
    <cellStyle name="Normal 2 20 6 2 11 2 3" xfId="25981"/>
    <cellStyle name="Normal 2 20 6 2 11 2 4" xfId="16606"/>
    <cellStyle name="Normal 2 20 6 2 11 3" xfId="20328"/>
    <cellStyle name="Normal 2 20 6 2 11 4" xfId="29704"/>
    <cellStyle name="Normal 2 20 6 2 11 5" xfId="33427"/>
    <cellStyle name="Normal 2 20 6 2 11 6" xfId="11194"/>
    <cellStyle name="Normal 2 20 6 2 12" xfId="1927"/>
    <cellStyle name="Normal 2 20 6 2 12 2" xfId="7405"/>
    <cellStyle name="Normal 2 20 6 2 12 2 2" xfId="39011"/>
    <cellStyle name="Normal 2 20 6 2 12 2 3" xfId="26154"/>
    <cellStyle name="Normal 2 20 6 2 12 2 4" xfId="16779"/>
    <cellStyle name="Normal 2 20 6 2 12 3" xfId="20501"/>
    <cellStyle name="Normal 2 20 6 2 12 4" xfId="29877"/>
    <cellStyle name="Normal 2 20 6 2 12 5" xfId="33600"/>
    <cellStyle name="Normal 2 20 6 2 12 6" xfId="11367"/>
    <cellStyle name="Normal 2 20 6 2 13" xfId="2045"/>
    <cellStyle name="Normal 2 20 6 2 13 2" xfId="7522"/>
    <cellStyle name="Normal 2 20 6 2 13 2 2" xfId="39128"/>
    <cellStyle name="Normal 2 20 6 2 13 2 3" xfId="26271"/>
    <cellStyle name="Normal 2 20 6 2 13 2 4" xfId="16896"/>
    <cellStyle name="Normal 2 20 6 2 13 3" xfId="20618"/>
    <cellStyle name="Normal 2 20 6 2 13 4" xfId="29994"/>
    <cellStyle name="Normal 2 20 6 2 13 5" xfId="33717"/>
    <cellStyle name="Normal 2 20 6 2 13 6" xfId="11484"/>
    <cellStyle name="Normal 2 20 6 2 14" xfId="2162"/>
    <cellStyle name="Normal 2 20 6 2 14 2" xfId="7638"/>
    <cellStyle name="Normal 2 20 6 2 14 2 2" xfId="39244"/>
    <cellStyle name="Normal 2 20 6 2 14 2 3" xfId="26387"/>
    <cellStyle name="Normal 2 20 6 2 14 2 4" xfId="17012"/>
    <cellStyle name="Normal 2 20 6 2 14 3" xfId="20734"/>
    <cellStyle name="Normal 2 20 6 2 14 4" xfId="30110"/>
    <cellStyle name="Normal 2 20 6 2 14 5" xfId="33833"/>
    <cellStyle name="Normal 2 20 6 2 14 6" xfId="11600"/>
    <cellStyle name="Normal 2 20 6 2 15" xfId="2281"/>
    <cellStyle name="Normal 2 20 6 2 15 2" xfId="7756"/>
    <cellStyle name="Normal 2 20 6 2 15 2 2" xfId="39362"/>
    <cellStyle name="Normal 2 20 6 2 15 2 3" xfId="26505"/>
    <cellStyle name="Normal 2 20 6 2 15 2 4" xfId="17130"/>
    <cellStyle name="Normal 2 20 6 2 15 3" xfId="20852"/>
    <cellStyle name="Normal 2 20 6 2 15 4" xfId="30228"/>
    <cellStyle name="Normal 2 20 6 2 15 5" xfId="33951"/>
    <cellStyle name="Normal 2 20 6 2 15 6" xfId="11718"/>
    <cellStyle name="Normal 2 20 6 2 16" xfId="2400"/>
    <cellStyle name="Normal 2 20 6 2 16 2" xfId="7874"/>
    <cellStyle name="Normal 2 20 6 2 16 2 2" xfId="39480"/>
    <cellStyle name="Normal 2 20 6 2 16 2 3" xfId="26623"/>
    <cellStyle name="Normal 2 20 6 2 16 2 4" xfId="17248"/>
    <cellStyle name="Normal 2 20 6 2 16 3" xfId="20970"/>
    <cellStyle name="Normal 2 20 6 2 16 4" xfId="30346"/>
    <cellStyle name="Normal 2 20 6 2 16 5" xfId="34069"/>
    <cellStyle name="Normal 2 20 6 2 16 6" xfId="11836"/>
    <cellStyle name="Normal 2 20 6 2 17" xfId="2517"/>
    <cellStyle name="Normal 2 20 6 2 17 2" xfId="7990"/>
    <cellStyle name="Normal 2 20 6 2 17 2 2" xfId="39596"/>
    <cellStyle name="Normal 2 20 6 2 17 2 3" xfId="26739"/>
    <cellStyle name="Normal 2 20 6 2 17 2 4" xfId="17364"/>
    <cellStyle name="Normal 2 20 6 2 17 3" xfId="21086"/>
    <cellStyle name="Normal 2 20 6 2 17 4" xfId="30462"/>
    <cellStyle name="Normal 2 20 6 2 17 5" xfId="34185"/>
    <cellStyle name="Normal 2 20 6 2 17 6" xfId="11952"/>
    <cellStyle name="Normal 2 20 6 2 18" xfId="2635"/>
    <cellStyle name="Normal 2 20 6 2 18 2" xfId="8107"/>
    <cellStyle name="Normal 2 20 6 2 18 2 2" xfId="39713"/>
    <cellStyle name="Normal 2 20 6 2 18 2 3" xfId="26856"/>
    <cellStyle name="Normal 2 20 6 2 18 2 4" xfId="17481"/>
    <cellStyle name="Normal 2 20 6 2 18 3" xfId="21203"/>
    <cellStyle name="Normal 2 20 6 2 18 4" xfId="30579"/>
    <cellStyle name="Normal 2 20 6 2 18 5" xfId="34302"/>
    <cellStyle name="Normal 2 20 6 2 18 6" xfId="12069"/>
    <cellStyle name="Normal 2 20 6 2 19" xfId="2755"/>
    <cellStyle name="Normal 2 20 6 2 19 2" xfId="8226"/>
    <cellStyle name="Normal 2 20 6 2 19 2 2" xfId="39832"/>
    <cellStyle name="Normal 2 20 6 2 19 2 3" xfId="26975"/>
    <cellStyle name="Normal 2 20 6 2 19 2 4" xfId="17600"/>
    <cellStyle name="Normal 2 20 6 2 19 3" xfId="21322"/>
    <cellStyle name="Normal 2 20 6 2 19 4" xfId="30698"/>
    <cellStyle name="Normal 2 20 6 2 19 5" xfId="34421"/>
    <cellStyle name="Normal 2 20 6 2 19 6" xfId="12188"/>
    <cellStyle name="Normal 2 20 6 2 2" xfId="294"/>
    <cellStyle name="Normal 2 20 6 2 2 2" xfId="707"/>
    <cellStyle name="Normal 2 20 6 2 2 2 2" xfId="4800"/>
    <cellStyle name="Normal 2 20 6 2 2 2 2 2" xfId="6058"/>
    <cellStyle name="Normal 2 20 6 2 2 2 2 2 2" xfId="37666"/>
    <cellStyle name="Normal 2 20 6 2 2 2 2 2 3" xfId="24809"/>
    <cellStyle name="Normal 2 20 6 2 2 2 2 2 4" xfId="15434"/>
    <cellStyle name="Normal 2 20 6 2 2 2 2 3" xfId="36408"/>
    <cellStyle name="Normal 2 20 6 2 2 2 2 4" xfId="23551"/>
    <cellStyle name="Normal 2 20 6 2 2 2 2 5" xfId="14176"/>
    <cellStyle name="Normal 2 20 6 2 2 2 3" xfId="5663"/>
    <cellStyle name="Normal 2 20 6 2 2 2 3 2" xfId="37271"/>
    <cellStyle name="Normal 2 20 6 2 2 2 3 3" xfId="24414"/>
    <cellStyle name="Normal 2 20 6 2 2 2 3 4" xfId="15039"/>
    <cellStyle name="Normal 2 20 6 2 2 2 4" xfId="4403"/>
    <cellStyle name="Normal 2 20 6 2 2 2 4 2" xfId="36017"/>
    <cellStyle name="Normal 2 20 6 2 2 2 4 3" xfId="23159"/>
    <cellStyle name="Normal 2 20 6 2 2 2 4 4" xfId="13784"/>
    <cellStyle name="Normal 2 20 6 2 2 2 5" xfId="32345"/>
    <cellStyle name="Normal 2 20 6 2 2 2 6" xfId="22742"/>
    <cellStyle name="Normal 2 20 6 2 2 2 7" xfId="10161"/>
    <cellStyle name="Normal 2 20 6 2 2 3" xfId="4799"/>
    <cellStyle name="Normal 2 20 6 2 2 3 2" xfId="6057"/>
    <cellStyle name="Normal 2 20 6 2 2 3 2 2" xfId="37665"/>
    <cellStyle name="Normal 2 20 6 2 2 3 2 3" xfId="24808"/>
    <cellStyle name="Normal 2 20 6 2 2 3 2 4" xfId="15433"/>
    <cellStyle name="Normal 2 20 6 2 2 3 3" xfId="36407"/>
    <cellStyle name="Normal 2 20 6 2 2 3 4" xfId="23550"/>
    <cellStyle name="Normal 2 20 6 2 2 3 5" xfId="14175"/>
    <cellStyle name="Normal 2 20 6 2 2 4" xfId="5642"/>
    <cellStyle name="Normal 2 20 6 2 2 4 2" xfId="37250"/>
    <cellStyle name="Normal 2 20 6 2 2 4 3" xfId="24393"/>
    <cellStyle name="Normal 2 20 6 2 2 4 4" xfId="15018"/>
    <cellStyle name="Normal 2 20 6 2 2 5" xfId="4382"/>
    <cellStyle name="Normal 2 20 6 2 2 5 2" xfId="35996"/>
    <cellStyle name="Normal 2 20 6 2 2 5 3" xfId="23138"/>
    <cellStyle name="Normal 2 20 6 2 2 5 4" xfId="13763"/>
    <cellStyle name="Normal 2 20 6 2 2 6" xfId="19295"/>
    <cellStyle name="Normal 2 20 6 2 2 7" xfId="28671"/>
    <cellStyle name="Normal 2 20 6 2 2 8" xfId="32104"/>
    <cellStyle name="Normal 2 20 6 2 2 9" xfId="9752"/>
    <cellStyle name="Normal 2 20 6 2 20" xfId="2870"/>
    <cellStyle name="Normal 2 20 6 2 20 2" xfId="8340"/>
    <cellStyle name="Normal 2 20 6 2 20 2 2" xfId="39946"/>
    <cellStyle name="Normal 2 20 6 2 20 2 3" xfId="27089"/>
    <cellStyle name="Normal 2 20 6 2 20 2 4" xfId="17714"/>
    <cellStyle name="Normal 2 20 6 2 20 3" xfId="21436"/>
    <cellStyle name="Normal 2 20 6 2 20 4" xfId="30812"/>
    <cellStyle name="Normal 2 20 6 2 20 5" xfId="34535"/>
    <cellStyle name="Normal 2 20 6 2 20 6" xfId="12302"/>
    <cellStyle name="Normal 2 20 6 2 21" xfId="2985"/>
    <cellStyle name="Normal 2 20 6 2 21 2" xfId="8454"/>
    <cellStyle name="Normal 2 20 6 2 21 2 2" xfId="40060"/>
    <cellStyle name="Normal 2 20 6 2 21 2 3" xfId="27203"/>
    <cellStyle name="Normal 2 20 6 2 21 2 4" xfId="17828"/>
    <cellStyle name="Normal 2 20 6 2 21 3" xfId="21550"/>
    <cellStyle name="Normal 2 20 6 2 21 4" xfId="30926"/>
    <cellStyle name="Normal 2 20 6 2 21 5" xfId="34649"/>
    <cellStyle name="Normal 2 20 6 2 21 6" xfId="12416"/>
    <cellStyle name="Normal 2 20 6 2 22" xfId="3100"/>
    <cellStyle name="Normal 2 20 6 2 22 2" xfId="8568"/>
    <cellStyle name="Normal 2 20 6 2 22 2 2" xfId="40174"/>
    <cellStyle name="Normal 2 20 6 2 22 2 3" xfId="27317"/>
    <cellStyle name="Normal 2 20 6 2 22 2 4" xfId="17942"/>
    <cellStyle name="Normal 2 20 6 2 22 3" xfId="21664"/>
    <cellStyle name="Normal 2 20 6 2 22 4" xfId="31040"/>
    <cellStyle name="Normal 2 20 6 2 22 5" xfId="34763"/>
    <cellStyle name="Normal 2 20 6 2 22 6" xfId="12530"/>
    <cellStyle name="Normal 2 20 6 2 23" xfId="3215"/>
    <cellStyle name="Normal 2 20 6 2 23 2" xfId="8682"/>
    <cellStyle name="Normal 2 20 6 2 23 2 2" xfId="40288"/>
    <cellStyle name="Normal 2 20 6 2 23 2 3" xfId="27431"/>
    <cellStyle name="Normal 2 20 6 2 23 2 4" xfId="18056"/>
    <cellStyle name="Normal 2 20 6 2 23 3" xfId="21778"/>
    <cellStyle name="Normal 2 20 6 2 23 4" xfId="31154"/>
    <cellStyle name="Normal 2 20 6 2 23 5" xfId="34877"/>
    <cellStyle name="Normal 2 20 6 2 23 6" xfId="12644"/>
    <cellStyle name="Normal 2 20 6 2 24" xfId="3330"/>
    <cellStyle name="Normal 2 20 6 2 24 2" xfId="8796"/>
    <cellStyle name="Normal 2 20 6 2 24 2 2" xfId="40402"/>
    <cellStyle name="Normal 2 20 6 2 24 2 3" xfId="27545"/>
    <cellStyle name="Normal 2 20 6 2 24 2 4" xfId="18170"/>
    <cellStyle name="Normal 2 20 6 2 24 3" xfId="21892"/>
    <cellStyle name="Normal 2 20 6 2 24 4" xfId="31268"/>
    <cellStyle name="Normal 2 20 6 2 24 5" xfId="34991"/>
    <cellStyle name="Normal 2 20 6 2 24 6" xfId="12758"/>
    <cellStyle name="Normal 2 20 6 2 25" xfId="3448"/>
    <cellStyle name="Normal 2 20 6 2 25 2" xfId="8913"/>
    <cellStyle name="Normal 2 20 6 2 25 2 2" xfId="40519"/>
    <cellStyle name="Normal 2 20 6 2 25 2 3" xfId="27662"/>
    <cellStyle name="Normal 2 20 6 2 25 2 4" xfId="18287"/>
    <cellStyle name="Normal 2 20 6 2 25 3" xfId="22009"/>
    <cellStyle name="Normal 2 20 6 2 25 4" xfId="31385"/>
    <cellStyle name="Normal 2 20 6 2 25 5" xfId="35108"/>
    <cellStyle name="Normal 2 20 6 2 25 6" xfId="12875"/>
    <cellStyle name="Normal 2 20 6 2 26" xfId="3568"/>
    <cellStyle name="Normal 2 20 6 2 26 2" xfId="9032"/>
    <cellStyle name="Normal 2 20 6 2 26 2 2" xfId="40638"/>
    <cellStyle name="Normal 2 20 6 2 26 2 3" xfId="27781"/>
    <cellStyle name="Normal 2 20 6 2 26 2 4" xfId="18406"/>
    <cellStyle name="Normal 2 20 6 2 26 3" xfId="22128"/>
    <cellStyle name="Normal 2 20 6 2 26 4" xfId="31504"/>
    <cellStyle name="Normal 2 20 6 2 26 5" xfId="35227"/>
    <cellStyle name="Normal 2 20 6 2 26 6" xfId="12994"/>
    <cellStyle name="Normal 2 20 6 2 27" xfId="3700"/>
    <cellStyle name="Normal 2 20 6 2 27 2" xfId="9163"/>
    <cellStyle name="Normal 2 20 6 2 27 2 2" xfId="40769"/>
    <cellStyle name="Normal 2 20 6 2 27 2 3" xfId="27912"/>
    <cellStyle name="Normal 2 20 6 2 27 2 4" xfId="18537"/>
    <cellStyle name="Normal 2 20 6 2 27 3" xfId="22259"/>
    <cellStyle name="Normal 2 20 6 2 27 4" xfId="31635"/>
    <cellStyle name="Normal 2 20 6 2 27 5" xfId="35358"/>
    <cellStyle name="Normal 2 20 6 2 27 6" xfId="13125"/>
    <cellStyle name="Normal 2 20 6 2 28" xfId="3816"/>
    <cellStyle name="Normal 2 20 6 2 28 2" xfId="9278"/>
    <cellStyle name="Normal 2 20 6 2 28 2 2" xfId="40884"/>
    <cellStyle name="Normal 2 20 6 2 28 2 3" xfId="28027"/>
    <cellStyle name="Normal 2 20 6 2 28 2 4" xfId="18652"/>
    <cellStyle name="Normal 2 20 6 2 28 3" xfId="22374"/>
    <cellStyle name="Normal 2 20 6 2 28 4" xfId="31750"/>
    <cellStyle name="Normal 2 20 6 2 28 5" xfId="35473"/>
    <cellStyle name="Normal 2 20 6 2 28 6" xfId="13240"/>
    <cellStyle name="Normal 2 20 6 2 29" xfId="3931"/>
    <cellStyle name="Normal 2 20 6 2 29 2" xfId="9392"/>
    <cellStyle name="Normal 2 20 6 2 29 2 2" xfId="40998"/>
    <cellStyle name="Normal 2 20 6 2 29 2 3" xfId="28141"/>
    <cellStyle name="Normal 2 20 6 2 29 2 4" xfId="18766"/>
    <cellStyle name="Normal 2 20 6 2 29 3" xfId="22488"/>
    <cellStyle name="Normal 2 20 6 2 29 4" xfId="31864"/>
    <cellStyle name="Normal 2 20 6 2 29 5" xfId="35587"/>
    <cellStyle name="Normal 2 20 6 2 29 6" xfId="13354"/>
    <cellStyle name="Normal 2 20 6 2 3" xfId="811"/>
    <cellStyle name="Normal 2 20 6 2 3 2" xfId="4801"/>
    <cellStyle name="Normal 2 20 6 2 3 2 2" xfId="6059"/>
    <cellStyle name="Normal 2 20 6 2 3 2 2 2" xfId="37667"/>
    <cellStyle name="Normal 2 20 6 2 3 2 2 3" xfId="24810"/>
    <cellStyle name="Normal 2 20 6 2 3 2 2 4" xfId="15435"/>
    <cellStyle name="Normal 2 20 6 2 3 2 3" xfId="36409"/>
    <cellStyle name="Normal 2 20 6 2 3 2 4" xfId="23552"/>
    <cellStyle name="Normal 2 20 6 2 3 2 5" xfId="14177"/>
    <cellStyle name="Normal 2 20 6 2 3 3" xfId="5664"/>
    <cellStyle name="Normal 2 20 6 2 3 3 2" xfId="37272"/>
    <cellStyle name="Normal 2 20 6 2 3 3 3" xfId="24415"/>
    <cellStyle name="Normal 2 20 6 2 3 3 4" xfId="15040"/>
    <cellStyle name="Normal 2 20 6 2 3 4" xfId="4404"/>
    <cellStyle name="Normal 2 20 6 2 3 4 2" xfId="36018"/>
    <cellStyle name="Normal 2 20 6 2 3 4 3" xfId="23160"/>
    <cellStyle name="Normal 2 20 6 2 3 4 4" xfId="13785"/>
    <cellStyle name="Normal 2 20 6 2 3 5" xfId="19398"/>
    <cellStyle name="Normal 2 20 6 2 3 6" xfId="28774"/>
    <cellStyle name="Normal 2 20 6 2 3 7" xfId="32225"/>
    <cellStyle name="Normal 2 20 6 2 3 8" xfId="10264"/>
    <cellStyle name="Normal 2 20 6 2 30" xfId="535"/>
    <cellStyle name="Normal 2 20 6 2 30 2" xfId="9512"/>
    <cellStyle name="Normal 2 20 6 2 30 2 2" xfId="41118"/>
    <cellStyle name="Normal 2 20 6 2 30 2 3" xfId="28261"/>
    <cellStyle name="Normal 2 20 6 2 30 2 4" xfId="18886"/>
    <cellStyle name="Normal 2 20 6 2 30 3" xfId="22608"/>
    <cellStyle name="Normal 2 20 6 2 30 4" xfId="28502"/>
    <cellStyle name="Normal 2 20 6 2 30 5" xfId="32466"/>
    <cellStyle name="Normal 2 20 6 2 30 6" xfId="9992"/>
    <cellStyle name="Normal 2 20 6 2 31" xfId="414"/>
    <cellStyle name="Normal 2 20 6 2 31 2" xfId="5365"/>
    <cellStyle name="Normal 2 20 6 2 31 2 2" xfId="36973"/>
    <cellStyle name="Normal 2 20 6 2 31 2 3" xfId="24116"/>
    <cellStyle name="Normal 2 20 6 2 31 2 4" xfId="14741"/>
    <cellStyle name="Normal 2 20 6 2 31 3" xfId="19126"/>
    <cellStyle name="Normal 2 20 6 2 31 4" xfId="9872"/>
    <cellStyle name="Normal 2 20 6 2 32" xfId="4096"/>
    <cellStyle name="Normal 2 20 6 2 32 2" xfId="35710"/>
    <cellStyle name="Normal 2 20 6 2 32 3" xfId="22852"/>
    <cellStyle name="Normal 2 20 6 2 32 4" xfId="13477"/>
    <cellStyle name="Normal 2 20 6 2 33" xfId="19006"/>
    <cellStyle name="Normal 2 20 6 2 34" xfId="28382"/>
    <cellStyle name="Normal 2 20 6 2 35" xfId="31984"/>
    <cellStyle name="Normal 2 20 6 2 36" xfId="9632"/>
    <cellStyle name="Normal 2 20 6 2 4" xfId="928"/>
    <cellStyle name="Normal 2 20 6 2 4 2" xfId="4802"/>
    <cellStyle name="Normal 2 20 6 2 4 2 2" xfId="6060"/>
    <cellStyle name="Normal 2 20 6 2 4 2 2 2" xfId="37668"/>
    <cellStyle name="Normal 2 20 6 2 4 2 2 3" xfId="24811"/>
    <cellStyle name="Normal 2 20 6 2 4 2 2 4" xfId="15436"/>
    <cellStyle name="Normal 2 20 6 2 4 2 3" xfId="36410"/>
    <cellStyle name="Normal 2 20 6 2 4 2 4" xfId="23553"/>
    <cellStyle name="Normal 2 20 6 2 4 2 5" xfId="14178"/>
    <cellStyle name="Normal 2 20 6 2 4 3" xfId="5957"/>
    <cellStyle name="Normal 2 20 6 2 4 3 2" xfId="37565"/>
    <cellStyle name="Normal 2 20 6 2 4 3 3" xfId="24708"/>
    <cellStyle name="Normal 2 20 6 2 4 3 4" xfId="15333"/>
    <cellStyle name="Normal 2 20 6 2 4 4" xfId="4698"/>
    <cellStyle name="Normal 2 20 6 2 4 4 2" xfId="36309"/>
    <cellStyle name="Normal 2 20 6 2 4 4 3" xfId="23452"/>
    <cellStyle name="Normal 2 20 6 2 4 4 4" xfId="14077"/>
    <cellStyle name="Normal 2 20 6 2 4 5" xfId="19514"/>
    <cellStyle name="Normal 2 20 6 2 4 6" xfId="28890"/>
    <cellStyle name="Normal 2 20 6 2 4 7" xfId="32614"/>
    <cellStyle name="Normal 2 20 6 2 4 8" xfId="10380"/>
    <cellStyle name="Normal 2 20 6 2 5" xfId="1044"/>
    <cellStyle name="Normal 2 20 6 2 5 2" xfId="6056"/>
    <cellStyle name="Normal 2 20 6 2 5 2 2" xfId="37664"/>
    <cellStyle name="Normal 2 20 6 2 5 2 3" xfId="24807"/>
    <cellStyle name="Normal 2 20 6 2 5 2 4" xfId="15432"/>
    <cellStyle name="Normal 2 20 6 2 5 3" xfId="4798"/>
    <cellStyle name="Normal 2 20 6 2 5 3 2" xfId="36406"/>
    <cellStyle name="Normal 2 20 6 2 5 3 3" xfId="23549"/>
    <cellStyle name="Normal 2 20 6 2 5 3 4" xfId="14174"/>
    <cellStyle name="Normal 2 20 6 2 5 4" xfId="19629"/>
    <cellStyle name="Normal 2 20 6 2 5 5" xfId="29005"/>
    <cellStyle name="Normal 2 20 6 2 5 6" xfId="32729"/>
    <cellStyle name="Normal 2 20 6 2 5 7" xfId="10495"/>
    <cellStyle name="Normal 2 20 6 2 6" xfId="1160"/>
    <cellStyle name="Normal 2 20 6 2 6 2" xfId="6854"/>
    <cellStyle name="Normal 2 20 6 2 6 2 2" xfId="38460"/>
    <cellStyle name="Normal 2 20 6 2 6 2 3" xfId="25603"/>
    <cellStyle name="Normal 2 20 6 2 6 2 4" xfId="16228"/>
    <cellStyle name="Normal 2 20 6 2 6 3" xfId="4213"/>
    <cellStyle name="Normal 2 20 6 2 6 3 2" xfId="35827"/>
    <cellStyle name="Normal 2 20 6 2 6 3 3" xfId="22969"/>
    <cellStyle name="Normal 2 20 6 2 6 3 4" xfId="13594"/>
    <cellStyle name="Normal 2 20 6 2 6 4" xfId="19744"/>
    <cellStyle name="Normal 2 20 6 2 6 5" xfId="29120"/>
    <cellStyle name="Normal 2 20 6 2 6 6" xfId="32844"/>
    <cellStyle name="Normal 2 20 6 2 6 7" xfId="10610"/>
    <cellStyle name="Normal 2 20 6 2 7" xfId="1275"/>
    <cellStyle name="Normal 2 20 6 2 7 2" xfId="5469"/>
    <cellStyle name="Normal 2 20 6 2 7 2 2" xfId="37077"/>
    <cellStyle name="Normal 2 20 6 2 7 2 3" xfId="24220"/>
    <cellStyle name="Normal 2 20 6 2 7 2 4" xfId="14845"/>
    <cellStyle name="Normal 2 20 6 2 7 3" xfId="19858"/>
    <cellStyle name="Normal 2 20 6 2 7 4" xfId="29234"/>
    <cellStyle name="Normal 2 20 6 2 7 5" xfId="32958"/>
    <cellStyle name="Normal 2 20 6 2 7 6" xfId="10724"/>
    <cellStyle name="Normal 2 20 6 2 8" xfId="1390"/>
    <cellStyle name="Normal 2 20 6 2 8 2" xfId="6664"/>
    <cellStyle name="Normal 2 20 6 2 8 2 2" xfId="38271"/>
    <cellStyle name="Normal 2 20 6 2 8 2 3" xfId="25414"/>
    <cellStyle name="Normal 2 20 6 2 8 2 4" xfId="16039"/>
    <cellStyle name="Normal 2 20 6 2 8 3" xfId="19972"/>
    <cellStyle name="Normal 2 20 6 2 8 4" xfId="29348"/>
    <cellStyle name="Normal 2 20 6 2 8 5" xfId="33072"/>
    <cellStyle name="Normal 2 20 6 2 8 6" xfId="10838"/>
    <cellStyle name="Normal 2 20 6 2 9" xfId="1505"/>
    <cellStyle name="Normal 2 20 6 2 9 2" xfId="5370"/>
    <cellStyle name="Normal 2 20 6 2 9 2 2" xfId="36978"/>
    <cellStyle name="Normal 2 20 6 2 9 2 3" xfId="24121"/>
    <cellStyle name="Normal 2 20 6 2 9 2 4" xfId="14746"/>
    <cellStyle name="Normal 2 20 6 2 9 3" xfId="20086"/>
    <cellStyle name="Normal 2 20 6 2 9 4" xfId="29462"/>
    <cellStyle name="Normal 2 20 6 2 9 5" xfId="33186"/>
    <cellStyle name="Normal 2 20 6 2 9 6" xfId="10952"/>
    <cellStyle name="Normal 2 20 6 20" xfId="2744"/>
    <cellStyle name="Normal 2 20 6 20 2" xfId="8215"/>
    <cellStyle name="Normal 2 20 6 20 2 2" xfId="39821"/>
    <cellStyle name="Normal 2 20 6 20 2 3" xfId="26964"/>
    <cellStyle name="Normal 2 20 6 20 2 4" xfId="17589"/>
    <cellStyle name="Normal 2 20 6 20 3" xfId="21311"/>
    <cellStyle name="Normal 2 20 6 20 4" xfId="30687"/>
    <cellStyle name="Normal 2 20 6 20 5" xfId="34410"/>
    <cellStyle name="Normal 2 20 6 20 6" xfId="12177"/>
    <cellStyle name="Normal 2 20 6 21" xfId="2859"/>
    <cellStyle name="Normal 2 20 6 21 2" xfId="8329"/>
    <cellStyle name="Normal 2 20 6 21 2 2" xfId="39935"/>
    <cellStyle name="Normal 2 20 6 21 2 3" xfId="27078"/>
    <cellStyle name="Normal 2 20 6 21 2 4" xfId="17703"/>
    <cellStyle name="Normal 2 20 6 21 3" xfId="21425"/>
    <cellStyle name="Normal 2 20 6 21 4" xfId="30801"/>
    <cellStyle name="Normal 2 20 6 21 5" xfId="34524"/>
    <cellStyle name="Normal 2 20 6 21 6" xfId="12291"/>
    <cellStyle name="Normal 2 20 6 22" xfId="2974"/>
    <cellStyle name="Normal 2 20 6 22 2" xfId="8443"/>
    <cellStyle name="Normal 2 20 6 22 2 2" xfId="40049"/>
    <cellStyle name="Normal 2 20 6 22 2 3" xfId="27192"/>
    <cellStyle name="Normal 2 20 6 22 2 4" xfId="17817"/>
    <cellStyle name="Normal 2 20 6 22 3" xfId="21539"/>
    <cellStyle name="Normal 2 20 6 22 4" xfId="30915"/>
    <cellStyle name="Normal 2 20 6 22 5" xfId="34638"/>
    <cellStyle name="Normal 2 20 6 22 6" xfId="12405"/>
    <cellStyle name="Normal 2 20 6 23" xfId="3089"/>
    <cellStyle name="Normal 2 20 6 23 2" xfId="8557"/>
    <cellStyle name="Normal 2 20 6 23 2 2" xfId="40163"/>
    <cellStyle name="Normal 2 20 6 23 2 3" xfId="27306"/>
    <cellStyle name="Normal 2 20 6 23 2 4" xfId="17931"/>
    <cellStyle name="Normal 2 20 6 23 3" xfId="21653"/>
    <cellStyle name="Normal 2 20 6 23 4" xfId="31029"/>
    <cellStyle name="Normal 2 20 6 23 5" xfId="34752"/>
    <cellStyle name="Normal 2 20 6 23 6" xfId="12519"/>
    <cellStyle name="Normal 2 20 6 24" xfId="3204"/>
    <cellStyle name="Normal 2 20 6 24 2" xfId="8671"/>
    <cellStyle name="Normal 2 20 6 24 2 2" xfId="40277"/>
    <cellStyle name="Normal 2 20 6 24 2 3" xfId="27420"/>
    <cellStyle name="Normal 2 20 6 24 2 4" xfId="18045"/>
    <cellStyle name="Normal 2 20 6 24 3" xfId="21767"/>
    <cellStyle name="Normal 2 20 6 24 4" xfId="31143"/>
    <cellStyle name="Normal 2 20 6 24 5" xfId="34866"/>
    <cellStyle name="Normal 2 20 6 24 6" xfId="12633"/>
    <cellStyle name="Normal 2 20 6 25" xfId="3319"/>
    <cellStyle name="Normal 2 20 6 25 2" xfId="8785"/>
    <cellStyle name="Normal 2 20 6 25 2 2" xfId="40391"/>
    <cellStyle name="Normal 2 20 6 25 2 3" xfId="27534"/>
    <cellStyle name="Normal 2 20 6 25 2 4" xfId="18159"/>
    <cellStyle name="Normal 2 20 6 25 3" xfId="21881"/>
    <cellStyle name="Normal 2 20 6 25 4" xfId="31257"/>
    <cellStyle name="Normal 2 20 6 25 5" xfId="34980"/>
    <cellStyle name="Normal 2 20 6 25 6" xfId="12747"/>
    <cellStyle name="Normal 2 20 6 26" xfId="3437"/>
    <cellStyle name="Normal 2 20 6 26 2" xfId="8902"/>
    <cellStyle name="Normal 2 20 6 26 2 2" xfId="40508"/>
    <cellStyle name="Normal 2 20 6 26 2 3" xfId="27651"/>
    <cellStyle name="Normal 2 20 6 26 2 4" xfId="18276"/>
    <cellStyle name="Normal 2 20 6 26 3" xfId="21998"/>
    <cellStyle name="Normal 2 20 6 26 4" xfId="31374"/>
    <cellStyle name="Normal 2 20 6 26 5" xfId="35097"/>
    <cellStyle name="Normal 2 20 6 26 6" xfId="12864"/>
    <cellStyle name="Normal 2 20 6 27" xfId="3557"/>
    <cellStyle name="Normal 2 20 6 27 2" xfId="9021"/>
    <cellStyle name="Normal 2 20 6 27 2 2" xfId="40627"/>
    <cellStyle name="Normal 2 20 6 27 2 3" xfId="27770"/>
    <cellStyle name="Normal 2 20 6 27 2 4" xfId="18395"/>
    <cellStyle name="Normal 2 20 6 27 3" xfId="22117"/>
    <cellStyle name="Normal 2 20 6 27 4" xfId="31493"/>
    <cellStyle name="Normal 2 20 6 27 5" xfId="35216"/>
    <cellStyle name="Normal 2 20 6 27 6" xfId="12983"/>
    <cellStyle name="Normal 2 20 6 28" xfId="3689"/>
    <cellStyle name="Normal 2 20 6 28 2" xfId="9152"/>
    <cellStyle name="Normal 2 20 6 28 2 2" xfId="40758"/>
    <cellStyle name="Normal 2 20 6 28 2 3" xfId="27901"/>
    <cellStyle name="Normal 2 20 6 28 2 4" xfId="18526"/>
    <cellStyle name="Normal 2 20 6 28 3" xfId="22248"/>
    <cellStyle name="Normal 2 20 6 28 4" xfId="31624"/>
    <cellStyle name="Normal 2 20 6 28 5" xfId="35347"/>
    <cellStyle name="Normal 2 20 6 28 6" xfId="13114"/>
    <cellStyle name="Normal 2 20 6 29" xfId="3805"/>
    <cellStyle name="Normal 2 20 6 29 2" xfId="9267"/>
    <cellStyle name="Normal 2 20 6 29 2 2" xfId="40873"/>
    <cellStyle name="Normal 2 20 6 29 2 3" xfId="28016"/>
    <cellStyle name="Normal 2 20 6 29 2 4" xfId="18641"/>
    <cellStyle name="Normal 2 20 6 29 3" xfId="22363"/>
    <cellStyle name="Normal 2 20 6 29 4" xfId="31739"/>
    <cellStyle name="Normal 2 20 6 29 5" xfId="35462"/>
    <cellStyle name="Normal 2 20 6 29 6" xfId="13229"/>
    <cellStyle name="Normal 2 20 6 3" xfId="283"/>
    <cellStyle name="Normal 2 20 6 3 2" xfId="646"/>
    <cellStyle name="Normal 2 20 6 3 2 2" xfId="4804"/>
    <cellStyle name="Normal 2 20 6 3 2 2 2" xfId="6062"/>
    <cellStyle name="Normal 2 20 6 3 2 2 2 2" xfId="37670"/>
    <cellStyle name="Normal 2 20 6 3 2 2 2 3" xfId="24813"/>
    <cellStyle name="Normal 2 20 6 3 2 2 2 4" xfId="15438"/>
    <cellStyle name="Normal 2 20 6 3 2 2 3" xfId="36412"/>
    <cellStyle name="Normal 2 20 6 3 2 2 4" xfId="23555"/>
    <cellStyle name="Normal 2 20 6 3 2 2 5" xfId="14180"/>
    <cellStyle name="Normal 2 20 6 3 2 3" xfId="5665"/>
    <cellStyle name="Normal 2 20 6 3 2 3 2" xfId="37273"/>
    <cellStyle name="Normal 2 20 6 3 2 3 3" xfId="24416"/>
    <cellStyle name="Normal 2 20 6 3 2 3 4" xfId="15041"/>
    <cellStyle name="Normal 2 20 6 3 2 4" xfId="4405"/>
    <cellStyle name="Normal 2 20 6 3 2 4 2" xfId="36019"/>
    <cellStyle name="Normal 2 20 6 3 2 4 3" xfId="23161"/>
    <cellStyle name="Normal 2 20 6 3 2 4 4" xfId="13786"/>
    <cellStyle name="Normal 2 20 6 3 2 5" xfId="32334"/>
    <cellStyle name="Normal 2 20 6 3 2 6" xfId="22679"/>
    <cellStyle name="Normal 2 20 6 3 2 7" xfId="10101"/>
    <cellStyle name="Normal 2 20 6 3 3" xfId="4803"/>
    <cellStyle name="Normal 2 20 6 3 3 2" xfId="6061"/>
    <cellStyle name="Normal 2 20 6 3 3 2 2" xfId="37669"/>
    <cellStyle name="Normal 2 20 6 3 3 2 3" xfId="24812"/>
    <cellStyle name="Normal 2 20 6 3 3 2 4" xfId="15437"/>
    <cellStyle name="Normal 2 20 6 3 3 3" xfId="36411"/>
    <cellStyle name="Normal 2 20 6 3 3 4" xfId="23554"/>
    <cellStyle name="Normal 2 20 6 3 3 5" xfId="14179"/>
    <cellStyle name="Normal 2 20 6 3 4" xfId="5581"/>
    <cellStyle name="Normal 2 20 6 3 4 2" xfId="37189"/>
    <cellStyle name="Normal 2 20 6 3 4 3" xfId="24332"/>
    <cellStyle name="Normal 2 20 6 3 4 4" xfId="14957"/>
    <cellStyle name="Normal 2 20 6 3 5" xfId="4322"/>
    <cellStyle name="Normal 2 20 6 3 5 2" xfId="35936"/>
    <cellStyle name="Normal 2 20 6 3 5 3" xfId="23078"/>
    <cellStyle name="Normal 2 20 6 3 5 4" xfId="13703"/>
    <cellStyle name="Normal 2 20 6 3 6" xfId="19235"/>
    <cellStyle name="Normal 2 20 6 3 7" xfId="28611"/>
    <cellStyle name="Normal 2 20 6 3 8" xfId="32093"/>
    <cellStyle name="Normal 2 20 6 3 9" xfId="9741"/>
    <cellStyle name="Normal 2 20 6 30" xfId="3920"/>
    <cellStyle name="Normal 2 20 6 30 2" xfId="9381"/>
    <cellStyle name="Normal 2 20 6 30 2 2" xfId="40987"/>
    <cellStyle name="Normal 2 20 6 30 2 3" xfId="28130"/>
    <cellStyle name="Normal 2 20 6 30 2 4" xfId="18755"/>
    <cellStyle name="Normal 2 20 6 30 3" xfId="22477"/>
    <cellStyle name="Normal 2 20 6 30 4" xfId="31853"/>
    <cellStyle name="Normal 2 20 6 30 5" xfId="35576"/>
    <cellStyle name="Normal 2 20 6 30 6" xfId="13343"/>
    <cellStyle name="Normal 2 20 6 31" xfId="524"/>
    <cellStyle name="Normal 2 20 6 31 2" xfId="9501"/>
    <cellStyle name="Normal 2 20 6 31 2 2" xfId="41107"/>
    <cellStyle name="Normal 2 20 6 31 2 3" xfId="28250"/>
    <cellStyle name="Normal 2 20 6 31 2 4" xfId="18875"/>
    <cellStyle name="Normal 2 20 6 31 3" xfId="22597"/>
    <cellStyle name="Normal 2 20 6 31 4" xfId="28491"/>
    <cellStyle name="Normal 2 20 6 31 5" xfId="32455"/>
    <cellStyle name="Normal 2 20 6 31 6" xfId="9981"/>
    <cellStyle name="Normal 2 20 6 32" xfId="403"/>
    <cellStyle name="Normal 2 20 6 32 2" xfId="6986"/>
    <cellStyle name="Normal 2 20 6 32 2 2" xfId="38592"/>
    <cellStyle name="Normal 2 20 6 32 2 3" xfId="25735"/>
    <cellStyle name="Normal 2 20 6 32 2 4" xfId="16360"/>
    <cellStyle name="Normal 2 20 6 32 3" xfId="19115"/>
    <cellStyle name="Normal 2 20 6 32 4" xfId="9861"/>
    <cellStyle name="Normal 2 20 6 33" xfId="4085"/>
    <cellStyle name="Normal 2 20 6 33 2" xfId="35699"/>
    <cellStyle name="Normal 2 20 6 33 3" xfId="22841"/>
    <cellStyle name="Normal 2 20 6 33 4" xfId="13466"/>
    <cellStyle name="Normal 2 20 6 34" xfId="18995"/>
    <cellStyle name="Normal 2 20 6 35" xfId="28371"/>
    <cellStyle name="Normal 2 20 6 36" xfId="31973"/>
    <cellStyle name="Normal 2 20 6 37" xfId="9621"/>
    <cellStyle name="Normal 2 20 6 4" xfId="800"/>
    <cellStyle name="Normal 2 20 6 4 2" xfId="4805"/>
    <cellStyle name="Normal 2 20 6 4 2 2" xfId="6063"/>
    <cellStyle name="Normal 2 20 6 4 2 2 2" xfId="37671"/>
    <cellStyle name="Normal 2 20 6 4 2 2 3" xfId="24814"/>
    <cellStyle name="Normal 2 20 6 4 2 2 4" xfId="15439"/>
    <cellStyle name="Normal 2 20 6 4 2 3" xfId="36413"/>
    <cellStyle name="Normal 2 20 6 4 2 4" xfId="23556"/>
    <cellStyle name="Normal 2 20 6 4 2 5" xfId="14181"/>
    <cellStyle name="Normal 2 20 6 4 3" xfId="5666"/>
    <cellStyle name="Normal 2 20 6 4 3 2" xfId="37274"/>
    <cellStyle name="Normal 2 20 6 4 3 3" xfId="24417"/>
    <cellStyle name="Normal 2 20 6 4 3 4" xfId="15042"/>
    <cellStyle name="Normal 2 20 6 4 4" xfId="4406"/>
    <cellStyle name="Normal 2 20 6 4 4 2" xfId="36020"/>
    <cellStyle name="Normal 2 20 6 4 4 3" xfId="23162"/>
    <cellStyle name="Normal 2 20 6 4 4 4" xfId="13787"/>
    <cellStyle name="Normal 2 20 6 4 5" xfId="19387"/>
    <cellStyle name="Normal 2 20 6 4 6" xfId="28763"/>
    <cellStyle name="Normal 2 20 6 4 7" xfId="32214"/>
    <cellStyle name="Normal 2 20 6 4 8" xfId="10253"/>
    <cellStyle name="Normal 2 20 6 5" xfId="917"/>
    <cellStyle name="Normal 2 20 6 5 2" xfId="4806"/>
    <cellStyle name="Normal 2 20 6 5 2 2" xfId="6064"/>
    <cellStyle name="Normal 2 20 6 5 2 2 2" xfId="37672"/>
    <cellStyle name="Normal 2 20 6 5 2 2 3" xfId="24815"/>
    <cellStyle name="Normal 2 20 6 5 2 2 4" xfId="15440"/>
    <cellStyle name="Normal 2 20 6 5 2 3" xfId="36414"/>
    <cellStyle name="Normal 2 20 6 5 2 4" xfId="23557"/>
    <cellStyle name="Normal 2 20 6 5 2 5" xfId="14182"/>
    <cellStyle name="Normal 2 20 6 5 3" xfId="5946"/>
    <cellStyle name="Normal 2 20 6 5 3 2" xfId="37554"/>
    <cellStyle name="Normal 2 20 6 5 3 3" xfId="24697"/>
    <cellStyle name="Normal 2 20 6 5 3 4" xfId="15322"/>
    <cellStyle name="Normal 2 20 6 5 4" xfId="4687"/>
    <cellStyle name="Normal 2 20 6 5 4 2" xfId="36298"/>
    <cellStyle name="Normal 2 20 6 5 4 3" xfId="23441"/>
    <cellStyle name="Normal 2 20 6 5 4 4" xfId="14066"/>
    <cellStyle name="Normal 2 20 6 5 5" xfId="19503"/>
    <cellStyle name="Normal 2 20 6 5 6" xfId="28879"/>
    <cellStyle name="Normal 2 20 6 5 7" xfId="32603"/>
    <cellStyle name="Normal 2 20 6 5 8" xfId="10369"/>
    <cellStyle name="Normal 2 20 6 6" xfId="1033"/>
    <cellStyle name="Normal 2 20 6 6 2" xfId="6055"/>
    <cellStyle name="Normal 2 20 6 6 2 2" xfId="37663"/>
    <cellStyle name="Normal 2 20 6 6 2 3" xfId="24806"/>
    <cellStyle name="Normal 2 20 6 6 2 4" xfId="15431"/>
    <cellStyle name="Normal 2 20 6 6 3" xfId="4797"/>
    <cellStyle name="Normal 2 20 6 6 3 2" xfId="36405"/>
    <cellStyle name="Normal 2 20 6 6 3 3" xfId="23548"/>
    <cellStyle name="Normal 2 20 6 6 3 4" xfId="14173"/>
    <cellStyle name="Normal 2 20 6 6 4" xfId="19618"/>
    <cellStyle name="Normal 2 20 6 6 5" xfId="28994"/>
    <cellStyle name="Normal 2 20 6 6 6" xfId="32718"/>
    <cellStyle name="Normal 2 20 6 6 7" xfId="10484"/>
    <cellStyle name="Normal 2 20 6 7" xfId="1149"/>
    <cellStyle name="Normal 2 20 6 7 2" xfId="6902"/>
    <cellStyle name="Normal 2 20 6 7 2 2" xfId="38508"/>
    <cellStyle name="Normal 2 20 6 7 2 3" xfId="25651"/>
    <cellStyle name="Normal 2 20 6 7 2 4" xfId="16276"/>
    <cellStyle name="Normal 2 20 6 7 3" xfId="4202"/>
    <cellStyle name="Normal 2 20 6 7 3 2" xfId="35816"/>
    <cellStyle name="Normal 2 20 6 7 3 3" xfId="22958"/>
    <cellStyle name="Normal 2 20 6 7 3 4" xfId="13583"/>
    <cellStyle name="Normal 2 20 6 7 4" xfId="19733"/>
    <cellStyle name="Normal 2 20 6 7 5" xfId="29109"/>
    <cellStyle name="Normal 2 20 6 7 6" xfId="32833"/>
    <cellStyle name="Normal 2 20 6 7 7" xfId="10599"/>
    <cellStyle name="Normal 2 20 6 8" xfId="1264"/>
    <cellStyle name="Normal 2 20 6 8 2" xfId="5458"/>
    <cellStyle name="Normal 2 20 6 8 2 2" xfId="37066"/>
    <cellStyle name="Normal 2 20 6 8 2 3" xfId="24209"/>
    <cellStyle name="Normal 2 20 6 8 2 4" xfId="14834"/>
    <cellStyle name="Normal 2 20 6 8 3" xfId="19847"/>
    <cellStyle name="Normal 2 20 6 8 4" xfId="29223"/>
    <cellStyle name="Normal 2 20 6 8 5" xfId="32947"/>
    <cellStyle name="Normal 2 20 6 8 6" xfId="10713"/>
    <cellStyle name="Normal 2 20 6 9" xfId="1379"/>
    <cellStyle name="Normal 2 20 6 9 2" xfId="6958"/>
    <cellStyle name="Normal 2 20 6 9 2 2" xfId="38564"/>
    <cellStyle name="Normal 2 20 6 9 2 3" xfId="25707"/>
    <cellStyle name="Normal 2 20 6 9 2 4" xfId="16332"/>
    <cellStyle name="Normal 2 20 6 9 3" xfId="19961"/>
    <cellStyle name="Normal 2 20 6 9 4" xfId="29337"/>
    <cellStyle name="Normal 2 20 6 9 5" xfId="33061"/>
    <cellStyle name="Normal 2 20 6 9 6" xfId="10827"/>
    <cellStyle name="Normal 2 20 7" xfId="168"/>
    <cellStyle name="Normal 2 20 7 10" xfId="1632"/>
    <cellStyle name="Normal 2 20 7 10 2" xfId="7112"/>
    <cellStyle name="Normal 2 20 7 10 2 2" xfId="38718"/>
    <cellStyle name="Normal 2 20 7 10 2 3" xfId="25861"/>
    <cellStyle name="Normal 2 20 7 10 2 4" xfId="16486"/>
    <cellStyle name="Normal 2 20 7 10 3" xfId="20208"/>
    <cellStyle name="Normal 2 20 7 10 4" xfId="29584"/>
    <cellStyle name="Normal 2 20 7 10 5" xfId="33307"/>
    <cellStyle name="Normal 2 20 7 10 6" xfId="11074"/>
    <cellStyle name="Normal 2 20 7 11" xfId="1748"/>
    <cellStyle name="Normal 2 20 7 11 2" xfId="7227"/>
    <cellStyle name="Normal 2 20 7 11 2 2" xfId="38833"/>
    <cellStyle name="Normal 2 20 7 11 2 3" xfId="25976"/>
    <cellStyle name="Normal 2 20 7 11 2 4" xfId="16601"/>
    <cellStyle name="Normal 2 20 7 11 3" xfId="20323"/>
    <cellStyle name="Normal 2 20 7 11 4" xfId="29699"/>
    <cellStyle name="Normal 2 20 7 11 5" xfId="33422"/>
    <cellStyle name="Normal 2 20 7 11 6" xfId="11189"/>
    <cellStyle name="Normal 2 20 7 12" xfId="1922"/>
    <cellStyle name="Normal 2 20 7 12 2" xfId="7400"/>
    <cellStyle name="Normal 2 20 7 12 2 2" xfId="39006"/>
    <cellStyle name="Normal 2 20 7 12 2 3" xfId="26149"/>
    <cellStyle name="Normal 2 20 7 12 2 4" xfId="16774"/>
    <cellStyle name="Normal 2 20 7 12 3" xfId="20496"/>
    <cellStyle name="Normal 2 20 7 12 4" xfId="29872"/>
    <cellStyle name="Normal 2 20 7 12 5" xfId="33595"/>
    <cellStyle name="Normal 2 20 7 12 6" xfId="11362"/>
    <cellStyle name="Normal 2 20 7 13" xfId="2040"/>
    <cellStyle name="Normal 2 20 7 13 2" xfId="7517"/>
    <cellStyle name="Normal 2 20 7 13 2 2" xfId="39123"/>
    <cellStyle name="Normal 2 20 7 13 2 3" xfId="26266"/>
    <cellStyle name="Normal 2 20 7 13 2 4" xfId="16891"/>
    <cellStyle name="Normal 2 20 7 13 3" xfId="20613"/>
    <cellStyle name="Normal 2 20 7 13 4" xfId="29989"/>
    <cellStyle name="Normal 2 20 7 13 5" xfId="33712"/>
    <cellStyle name="Normal 2 20 7 13 6" xfId="11479"/>
    <cellStyle name="Normal 2 20 7 14" xfId="2157"/>
    <cellStyle name="Normal 2 20 7 14 2" xfId="7633"/>
    <cellStyle name="Normal 2 20 7 14 2 2" xfId="39239"/>
    <cellStyle name="Normal 2 20 7 14 2 3" xfId="26382"/>
    <cellStyle name="Normal 2 20 7 14 2 4" xfId="17007"/>
    <cellStyle name="Normal 2 20 7 14 3" xfId="20729"/>
    <cellStyle name="Normal 2 20 7 14 4" xfId="30105"/>
    <cellStyle name="Normal 2 20 7 14 5" xfId="33828"/>
    <cellStyle name="Normal 2 20 7 14 6" xfId="11595"/>
    <cellStyle name="Normal 2 20 7 15" xfId="2276"/>
    <cellStyle name="Normal 2 20 7 15 2" xfId="7751"/>
    <cellStyle name="Normal 2 20 7 15 2 2" xfId="39357"/>
    <cellStyle name="Normal 2 20 7 15 2 3" xfId="26500"/>
    <cellStyle name="Normal 2 20 7 15 2 4" xfId="17125"/>
    <cellStyle name="Normal 2 20 7 15 3" xfId="20847"/>
    <cellStyle name="Normal 2 20 7 15 4" xfId="30223"/>
    <cellStyle name="Normal 2 20 7 15 5" xfId="33946"/>
    <cellStyle name="Normal 2 20 7 15 6" xfId="11713"/>
    <cellStyle name="Normal 2 20 7 16" xfId="2395"/>
    <cellStyle name="Normal 2 20 7 16 2" xfId="7869"/>
    <cellStyle name="Normal 2 20 7 16 2 2" xfId="39475"/>
    <cellStyle name="Normal 2 20 7 16 2 3" xfId="26618"/>
    <cellStyle name="Normal 2 20 7 16 2 4" xfId="17243"/>
    <cellStyle name="Normal 2 20 7 16 3" xfId="20965"/>
    <cellStyle name="Normal 2 20 7 16 4" xfId="30341"/>
    <cellStyle name="Normal 2 20 7 16 5" xfId="34064"/>
    <cellStyle name="Normal 2 20 7 16 6" xfId="11831"/>
    <cellStyle name="Normal 2 20 7 17" xfId="2512"/>
    <cellStyle name="Normal 2 20 7 17 2" xfId="7985"/>
    <cellStyle name="Normal 2 20 7 17 2 2" xfId="39591"/>
    <cellStyle name="Normal 2 20 7 17 2 3" xfId="26734"/>
    <cellStyle name="Normal 2 20 7 17 2 4" xfId="17359"/>
    <cellStyle name="Normal 2 20 7 17 3" xfId="21081"/>
    <cellStyle name="Normal 2 20 7 17 4" xfId="30457"/>
    <cellStyle name="Normal 2 20 7 17 5" xfId="34180"/>
    <cellStyle name="Normal 2 20 7 17 6" xfId="11947"/>
    <cellStyle name="Normal 2 20 7 18" xfId="2630"/>
    <cellStyle name="Normal 2 20 7 18 2" xfId="8102"/>
    <cellStyle name="Normal 2 20 7 18 2 2" xfId="39708"/>
    <cellStyle name="Normal 2 20 7 18 2 3" xfId="26851"/>
    <cellStyle name="Normal 2 20 7 18 2 4" xfId="17476"/>
    <cellStyle name="Normal 2 20 7 18 3" xfId="21198"/>
    <cellStyle name="Normal 2 20 7 18 4" xfId="30574"/>
    <cellStyle name="Normal 2 20 7 18 5" xfId="34297"/>
    <cellStyle name="Normal 2 20 7 18 6" xfId="12064"/>
    <cellStyle name="Normal 2 20 7 19" xfId="2750"/>
    <cellStyle name="Normal 2 20 7 19 2" xfId="8221"/>
    <cellStyle name="Normal 2 20 7 19 2 2" xfId="39827"/>
    <cellStyle name="Normal 2 20 7 19 2 3" xfId="26970"/>
    <cellStyle name="Normal 2 20 7 19 2 4" xfId="17595"/>
    <cellStyle name="Normal 2 20 7 19 3" xfId="21317"/>
    <cellStyle name="Normal 2 20 7 19 4" xfId="30693"/>
    <cellStyle name="Normal 2 20 7 19 5" xfId="34416"/>
    <cellStyle name="Normal 2 20 7 19 6" xfId="12183"/>
    <cellStyle name="Normal 2 20 7 2" xfId="289"/>
    <cellStyle name="Normal 2 20 7 2 2" xfId="656"/>
    <cellStyle name="Normal 2 20 7 2 2 2" xfId="4809"/>
    <cellStyle name="Normal 2 20 7 2 2 2 2" xfId="6067"/>
    <cellStyle name="Normal 2 20 7 2 2 2 2 2" xfId="37675"/>
    <cellStyle name="Normal 2 20 7 2 2 2 2 3" xfId="24818"/>
    <cellStyle name="Normal 2 20 7 2 2 2 2 4" xfId="15443"/>
    <cellStyle name="Normal 2 20 7 2 2 2 3" xfId="36417"/>
    <cellStyle name="Normal 2 20 7 2 2 2 4" xfId="23560"/>
    <cellStyle name="Normal 2 20 7 2 2 2 5" xfId="14185"/>
    <cellStyle name="Normal 2 20 7 2 2 3" xfId="5667"/>
    <cellStyle name="Normal 2 20 7 2 2 3 2" xfId="37275"/>
    <cellStyle name="Normal 2 20 7 2 2 3 3" xfId="24418"/>
    <cellStyle name="Normal 2 20 7 2 2 3 4" xfId="15043"/>
    <cellStyle name="Normal 2 20 7 2 2 4" xfId="4407"/>
    <cellStyle name="Normal 2 20 7 2 2 4 2" xfId="36021"/>
    <cellStyle name="Normal 2 20 7 2 2 4 3" xfId="23163"/>
    <cellStyle name="Normal 2 20 7 2 2 4 4" xfId="13788"/>
    <cellStyle name="Normal 2 20 7 2 2 5" xfId="32340"/>
    <cellStyle name="Normal 2 20 7 2 2 6" xfId="22759"/>
    <cellStyle name="Normal 2 20 7 2 2 7" xfId="10111"/>
    <cellStyle name="Normal 2 20 7 2 3" xfId="4808"/>
    <cellStyle name="Normal 2 20 7 2 3 2" xfId="6066"/>
    <cellStyle name="Normal 2 20 7 2 3 2 2" xfId="37674"/>
    <cellStyle name="Normal 2 20 7 2 3 2 3" xfId="24817"/>
    <cellStyle name="Normal 2 20 7 2 3 2 4" xfId="15442"/>
    <cellStyle name="Normal 2 20 7 2 3 3" xfId="36416"/>
    <cellStyle name="Normal 2 20 7 2 3 4" xfId="23559"/>
    <cellStyle name="Normal 2 20 7 2 3 5" xfId="14184"/>
    <cellStyle name="Normal 2 20 7 2 4" xfId="5591"/>
    <cellStyle name="Normal 2 20 7 2 4 2" xfId="37199"/>
    <cellStyle name="Normal 2 20 7 2 4 3" xfId="24342"/>
    <cellStyle name="Normal 2 20 7 2 4 4" xfId="14967"/>
    <cellStyle name="Normal 2 20 7 2 5" xfId="4332"/>
    <cellStyle name="Normal 2 20 7 2 5 2" xfId="35946"/>
    <cellStyle name="Normal 2 20 7 2 5 3" xfId="23088"/>
    <cellStyle name="Normal 2 20 7 2 5 4" xfId="13713"/>
    <cellStyle name="Normal 2 20 7 2 6" xfId="19245"/>
    <cellStyle name="Normal 2 20 7 2 7" xfId="28621"/>
    <cellStyle name="Normal 2 20 7 2 8" xfId="32099"/>
    <cellStyle name="Normal 2 20 7 2 9" xfId="9747"/>
    <cellStyle name="Normal 2 20 7 20" xfId="2865"/>
    <cellStyle name="Normal 2 20 7 20 2" xfId="8335"/>
    <cellStyle name="Normal 2 20 7 20 2 2" xfId="39941"/>
    <cellStyle name="Normal 2 20 7 20 2 3" xfId="27084"/>
    <cellStyle name="Normal 2 20 7 20 2 4" xfId="17709"/>
    <cellStyle name="Normal 2 20 7 20 3" xfId="21431"/>
    <cellStyle name="Normal 2 20 7 20 4" xfId="30807"/>
    <cellStyle name="Normal 2 20 7 20 5" xfId="34530"/>
    <cellStyle name="Normal 2 20 7 20 6" xfId="12297"/>
    <cellStyle name="Normal 2 20 7 21" xfId="2980"/>
    <cellStyle name="Normal 2 20 7 21 2" xfId="8449"/>
    <cellStyle name="Normal 2 20 7 21 2 2" xfId="40055"/>
    <cellStyle name="Normal 2 20 7 21 2 3" xfId="27198"/>
    <cellStyle name="Normal 2 20 7 21 2 4" xfId="17823"/>
    <cellStyle name="Normal 2 20 7 21 3" xfId="21545"/>
    <cellStyle name="Normal 2 20 7 21 4" xfId="30921"/>
    <cellStyle name="Normal 2 20 7 21 5" xfId="34644"/>
    <cellStyle name="Normal 2 20 7 21 6" xfId="12411"/>
    <cellStyle name="Normal 2 20 7 22" xfId="3095"/>
    <cellStyle name="Normal 2 20 7 22 2" xfId="8563"/>
    <cellStyle name="Normal 2 20 7 22 2 2" xfId="40169"/>
    <cellStyle name="Normal 2 20 7 22 2 3" xfId="27312"/>
    <cellStyle name="Normal 2 20 7 22 2 4" xfId="17937"/>
    <cellStyle name="Normal 2 20 7 22 3" xfId="21659"/>
    <cellStyle name="Normal 2 20 7 22 4" xfId="31035"/>
    <cellStyle name="Normal 2 20 7 22 5" xfId="34758"/>
    <cellStyle name="Normal 2 20 7 22 6" xfId="12525"/>
    <cellStyle name="Normal 2 20 7 23" xfId="3210"/>
    <cellStyle name="Normal 2 20 7 23 2" xfId="8677"/>
    <cellStyle name="Normal 2 20 7 23 2 2" xfId="40283"/>
    <cellStyle name="Normal 2 20 7 23 2 3" xfId="27426"/>
    <cellStyle name="Normal 2 20 7 23 2 4" xfId="18051"/>
    <cellStyle name="Normal 2 20 7 23 3" xfId="21773"/>
    <cellStyle name="Normal 2 20 7 23 4" xfId="31149"/>
    <cellStyle name="Normal 2 20 7 23 5" xfId="34872"/>
    <cellStyle name="Normal 2 20 7 23 6" xfId="12639"/>
    <cellStyle name="Normal 2 20 7 24" xfId="3325"/>
    <cellStyle name="Normal 2 20 7 24 2" xfId="8791"/>
    <cellStyle name="Normal 2 20 7 24 2 2" xfId="40397"/>
    <cellStyle name="Normal 2 20 7 24 2 3" xfId="27540"/>
    <cellStyle name="Normal 2 20 7 24 2 4" xfId="18165"/>
    <cellStyle name="Normal 2 20 7 24 3" xfId="21887"/>
    <cellStyle name="Normal 2 20 7 24 4" xfId="31263"/>
    <cellStyle name="Normal 2 20 7 24 5" xfId="34986"/>
    <cellStyle name="Normal 2 20 7 24 6" xfId="12753"/>
    <cellStyle name="Normal 2 20 7 25" xfId="3443"/>
    <cellStyle name="Normal 2 20 7 25 2" xfId="8908"/>
    <cellStyle name="Normal 2 20 7 25 2 2" xfId="40514"/>
    <cellStyle name="Normal 2 20 7 25 2 3" xfId="27657"/>
    <cellStyle name="Normal 2 20 7 25 2 4" xfId="18282"/>
    <cellStyle name="Normal 2 20 7 25 3" xfId="22004"/>
    <cellStyle name="Normal 2 20 7 25 4" xfId="31380"/>
    <cellStyle name="Normal 2 20 7 25 5" xfId="35103"/>
    <cellStyle name="Normal 2 20 7 25 6" xfId="12870"/>
    <cellStyle name="Normal 2 20 7 26" xfId="3563"/>
    <cellStyle name="Normal 2 20 7 26 2" xfId="9027"/>
    <cellStyle name="Normal 2 20 7 26 2 2" xfId="40633"/>
    <cellStyle name="Normal 2 20 7 26 2 3" xfId="27776"/>
    <cellStyle name="Normal 2 20 7 26 2 4" xfId="18401"/>
    <cellStyle name="Normal 2 20 7 26 3" xfId="22123"/>
    <cellStyle name="Normal 2 20 7 26 4" xfId="31499"/>
    <cellStyle name="Normal 2 20 7 26 5" xfId="35222"/>
    <cellStyle name="Normal 2 20 7 26 6" xfId="12989"/>
    <cellStyle name="Normal 2 20 7 27" xfId="3695"/>
    <cellStyle name="Normal 2 20 7 27 2" xfId="9158"/>
    <cellStyle name="Normal 2 20 7 27 2 2" xfId="40764"/>
    <cellStyle name="Normal 2 20 7 27 2 3" xfId="27907"/>
    <cellStyle name="Normal 2 20 7 27 2 4" xfId="18532"/>
    <cellStyle name="Normal 2 20 7 27 3" xfId="22254"/>
    <cellStyle name="Normal 2 20 7 27 4" xfId="31630"/>
    <cellStyle name="Normal 2 20 7 27 5" xfId="35353"/>
    <cellStyle name="Normal 2 20 7 27 6" xfId="13120"/>
    <cellStyle name="Normal 2 20 7 28" xfId="3811"/>
    <cellStyle name="Normal 2 20 7 28 2" xfId="9273"/>
    <cellStyle name="Normal 2 20 7 28 2 2" xfId="40879"/>
    <cellStyle name="Normal 2 20 7 28 2 3" xfId="28022"/>
    <cellStyle name="Normal 2 20 7 28 2 4" xfId="18647"/>
    <cellStyle name="Normal 2 20 7 28 3" xfId="22369"/>
    <cellStyle name="Normal 2 20 7 28 4" xfId="31745"/>
    <cellStyle name="Normal 2 20 7 28 5" xfId="35468"/>
    <cellStyle name="Normal 2 20 7 28 6" xfId="13235"/>
    <cellStyle name="Normal 2 20 7 29" xfId="3926"/>
    <cellStyle name="Normal 2 20 7 29 2" xfId="9387"/>
    <cellStyle name="Normal 2 20 7 29 2 2" xfId="40993"/>
    <cellStyle name="Normal 2 20 7 29 2 3" xfId="28136"/>
    <cellStyle name="Normal 2 20 7 29 2 4" xfId="18761"/>
    <cellStyle name="Normal 2 20 7 29 3" xfId="22483"/>
    <cellStyle name="Normal 2 20 7 29 4" xfId="31859"/>
    <cellStyle name="Normal 2 20 7 29 5" xfId="35582"/>
    <cellStyle name="Normal 2 20 7 29 6" xfId="13349"/>
    <cellStyle name="Normal 2 20 7 3" xfId="806"/>
    <cellStyle name="Normal 2 20 7 3 2" xfId="4810"/>
    <cellStyle name="Normal 2 20 7 3 2 2" xfId="6068"/>
    <cellStyle name="Normal 2 20 7 3 2 2 2" xfId="37676"/>
    <cellStyle name="Normal 2 20 7 3 2 2 3" xfId="24819"/>
    <cellStyle name="Normal 2 20 7 3 2 2 4" xfId="15444"/>
    <cellStyle name="Normal 2 20 7 3 2 3" xfId="36418"/>
    <cellStyle name="Normal 2 20 7 3 2 4" xfId="23561"/>
    <cellStyle name="Normal 2 20 7 3 2 5" xfId="14186"/>
    <cellStyle name="Normal 2 20 7 3 3" xfId="5668"/>
    <cellStyle name="Normal 2 20 7 3 3 2" xfId="37276"/>
    <cellStyle name="Normal 2 20 7 3 3 3" xfId="24419"/>
    <cellStyle name="Normal 2 20 7 3 3 4" xfId="15044"/>
    <cellStyle name="Normal 2 20 7 3 4" xfId="4408"/>
    <cellStyle name="Normal 2 20 7 3 4 2" xfId="36022"/>
    <cellStyle name="Normal 2 20 7 3 4 3" xfId="23164"/>
    <cellStyle name="Normal 2 20 7 3 4 4" xfId="13789"/>
    <cellStyle name="Normal 2 20 7 3 5" xfId="19393"/>
    <cellStyle name="Normal 2 20 7 3 6" xfId="28769"/>
    <cellStyle name="Normal 2 20 7 3 7" xfId="32220"/>
    <cellStyle name="Normal 2 20 7 3 8" xfId="10259"/>
    <cellStyle name="Normal 2 20 7 30" xfId="530"/>
    <cellStyle name="Normal 2 20 7 30 2" xfId="9507"/>
    <cellStyle name="Normal 2 20 7 30 2 2" xfId="41113"/>
    <cellStyle name="Normal 2 20 7 30 2 3" xfId="28256"/>
    <cellStyle name="Normal 2 20 7 30 2 4" xfId="18881"/>
    <cellStyle name="Normal 2 20 7 30 3" xfId="22603"/>
    <cellStyle name="Normal 2 20 7 30 4" xfId="28497"/>
    <cellStyle name="Normal 2 20 7 30 5" xfId="32461"/>
    <cellStyle name="Normal 2 20 7 30 6" xfId="9987"/>
    <cellStyle name="Normal 2 20 7 31" xfId="409"/>
    <cellStyle name="Normal 2 20 7 31 2" xfId="7021"/>
    <cellStyle name="Normal 2 20 7 31 2 2" xfId="38627"/>
    <cellStyle name="Normal 2 20 7 31 2 3" xfId="25770"/>
    <cellStyle name="Normal 2 20 7 31 2 4" xfId="16395"/>
    <cellStyle name="Normal 2 20 7 31 3" xfId="19121"/>
    <cellStyle name="Normal 2 20 7 31 4" xfId="9867"/>
    <cellStyle name="Normal 2 20 7 32" xfId="4091"/>
    <cellStyle name="Normal 2 20 7 32 2" xfId="35705"/>
    <cellStyle name="Normal 2 20 7 32 3" xfId="22847"/>
    <cellStyle name="Normal 2 20 7 32 4" xfId="13472"/>
    <cellStyle name="Normal 2 20 7 33" xfId="19001"/>
    <cellStyle name="Normal 2 20 7 34" xfId="28377"/>
    <cellStyle name="Normal 2 20 7 35" xfId="31979"/>
    <cellStyle name="Normal 2 20 7 36" xfId="9627"/>
    <cellStyle name="Normal 2 20 7 4" xfId="923"/>
    <cellStyle name="Normal 2 20 7 4 2" xfId="4811"/>
    <cellStyle name="Normal 2 20 7 4 2 2" xfId="6069"/>
    <cellStyle name="Normal 2 20 7 4 2 2 2" xfId="37677"/>
    <cellStyle name="Normal 2 20 7 4 2 2 3" xfId="24820"/>
    <cellStyle name="Normal 2 20 7 4 2 2 4" xfId="15445"/>
    <cellStyle name="Normal 2 20 7 4 2 3" xfId="36419"/>
    <cellStyle name="Normal 2 20 7 4 2 4" xfId="23562"/>
    <cellStyle name="Normal 2 20 7 4 2 5" xfId="14187"/>
    <cellStyle name="Normal 2 20 7 4 3" xfId="5952"/>
    <cellStyle name="Normal 2 20 7 4 3 2" xfId="37560"/>
    <cellStyle name="Normal 2 20 7 4 3 3" xfId="24703"/>
    <cellStyle name="Normal 2 20 7 4 3 4" xfId="15328"/>
    <cellStyle name="Normal 2 20 7 4 4" xfId="4693"/>
    <cellStyle name="Normal 2 20 7 4 4 2" xfId="36304"/>
    <cellStyle name="Normal 2 20 7 4 4 3" xfId="23447"/>
    <cellStyle name="Normal 2 20 7 4 4 4" xfId="14072"/>
    <cellStyle name="Normal 2 20 7 4 5" xfId="19509"/>
    <cellStyle name="Normal 2 20 7 4 6" xfId="28885"/>
    <cellStyle name="Normal 2 20 7 4 7" xfId="32609"/>
    <cellStyle name="Normal 2 20 7 4 8" xfId="10375"/>
    <cellStyle name="Normal 2 20 7 5" xfId="1039"/>
    <cellStyle name="Normal 2 20 7 5 2" xfId="6065"/>
    <cellStyle name="Normal 2 20 7 5 2 2" xfId="37673"/>
    <cellStyle name="Normal 2 20 7 5 2 3" xfId="24816"/>
    <cellStyle name="Normal 2 20 7 5 2 4" xfId="15441"/>
    <cellStyle name="Normal 2 20 7 5 3" xfId="4807"/>
    <cellStyle name="Normal 2 20 7 5 3 2" xfId="36415"/>
    <cellStyle name="Normal 2 20 7 5 3 3" xfId="23558"/>
    <cellStyle name="Normal 2 20 7 5 3 4" xfId="14183"/>
    <cellStyle name="Normal 2 20 7 5 4" xfId="19624"/>
    <cellStyle name="Normal 2 20 7 5 5" xfId="29000"/>
    <cellStyle name="Normal 2 20 7 5 6" xfId="32724"/>
    <cellStyle name="Normal 2 20 7 5 7" xfId="10490"/>
    <cellStyle name="Normal 2 20 7 6" xfId="1155"/>
    <cellStyle name="Normal 2 20 7 6 2" xfId="6748"/>
    <cellStyle name="Normal 2 20 7 6 2 2" xfId="38354"/>
    <cellStyle name="Normal 2 20 7 6 2 3" xfId="25497"/>
    <cellStyle name="Normal 2 20 7 6 2 4" xfId="16122"/>
    <cellStyle name="Normal 2 20 7 6 3" xfId="4208"/>
    <cellStyle name="Normal 2 20 7 6 3 2" xfId="35822"/>
    <cellStyle name="Normal 2 20 7 6 3 3" xfId="22964"/>
    <cellStyle name="Normal 2 20 7 6 3 4" xfId="13589"/>
    <cellStyle name="Normal 2 20 7 6 4" xfId="19739"/>
    <cellStyle name="Normal 2 20 7 6 5" xfId="29115"/>
    <cellStyle name="Normal 2 20 7 6 6" xfId="32839"/>
    <cellStyle name="Normal 2 20 7 6 7" xfId="10605"/>
    <cellStyle name="Normal 2 20 7 7" xfId="1270"/>
    <cellStyle name="Normal 2 20 7 7 2" xfId="5464"/>
    <cellStyle name="Normal 2 20 7 7 2 2" xfId="37072"/>
    <cellStyle name="Normal 2 20 7 7 2 3" xfId="24215"/>
    <cellStyle name="Normal 2 20 7 7 2 4" xfId="14840"/>
    <cellStyle name="Normal 2 20 7 7 3" xfId="19853"/>
    <cellStyle name="Normal 2 20 7 7 4" xfId="29229"/>
    <cellStyle name="Normal 2 20 7 7 5" xfId="32953"/>
    <cellStyle name="Normal 2 20 7 7 6" xfId="10719"/>
    <cellStyle name="Normal 2 20 7 8" xfId="1385"/>
    <cellStyle name="Normal 2 20 7 8 2" xfId="6847"/>
    <cellStyle name="Normal 2 20 7 8 2 2" xfId="38453"/>
    <cellStyle name="Normal 2 20 7 8 2 3" xfId="25596"/>
    <cellStyle name="Normal 2 20 7 8 2 4" xfId="16221"/>
    <cellStyle name="Normal 2 20 7 8 3" xfId="19967"/>
    <cellStyle name="Normal 2 20 7 8 4" xfId="29343"/>
    <cellStyle name="Normal 2 20 7 8 5" xfId="33067"/>
    <cellStyle name="Normal 2 20 7 8 6" xfId="10833"/>
    <cellStyle name="Normal 2 20 7 9" xfId="1500"/>
    <cellStyle name="Normal 2 20 7 9 2" xfId="6873"/>
    <cellStyle name="Normal 2 20 7 9 2 2" xfId="38479"/>
    <cellStyle name="Normal 2 20 7 9 2 3" xfId="25622"/>
    <cellStyle name="Normal 2 20 7 9 2 4" xfId="16247"/>
    <cellStyle name="Normal 2 20 7 9 3" xfId="20081"/>
    <cellStyle name="Normal 2 20 7 9 4" xfId="29457"/>
    <cellStyle name="Normal 2 20 7 9 5" xfId="33181"/>
    <cellStyle name="Normal 2 20 7 9 6" xfId="10947"/>
    <cellStyle name="Normal 2 20 8" xfId="233"/>
    <cellStyle name="Normal 2 20 8 2" xfId="595"/>
    <cellStyle name="Normal 2 20 8 2 2" xfId="4813"/>
    <cellStyle name="Normal 2 20 8 2 2 2" xfId="6071"/>
    <cellStyle name="Normal 2 20 8 2 2 2 2" xfId="37679"/>
    <cellStyle name="Normal 2 20 8 2 2 2 3" xfId="24822"/>
    <cellStyle name="Normal 2 20 8 2 2 2 4" xfId="15447"/>
    <cellStyle name="Normal 2 20 8 2 2 3" xfId="36421"/>
    <cellStyle name="Normal 2 20 8 2 2 4" xfId="23564"/>
    <cellStyle name="Normal 2 20 8 2 2 5" xfId="14189"/>
    <cellStyle name="Normal 2 20 8 2 3" xfId="5669"/>
    <cellStyle name="Normal 2 20 8 2 3 2" xfId="37277"/>
    <cellStyle name="Normal 2 20 8 2 3 3" xfId="24420"/>
    <cellStyle name="Normal 2 20 8 2 3 4" xfId="15045"/>
    <cellStyle name="Normal 2 20 8 2 4" xfId="4409"/>
    <cellStyle name="Normal 2 20 8 2 4 2" xfId="36023"/>
    <cellStyle name="Normal 2 20 8 2 4 3" xfId="23165"/>
    <cellStyle name="Normal 2 20 8 2 4 4" xfId="13790"/>
    <cellStyle name="Normal 2 20 8 2 5" xfId="32284"/>
    <cellStyle name="Normal 2 20 8 2 6" xfId="22687"/>
    <cellStyle name="Normal 2 20 8 2 7" xfId="10051"/>
    <cellStyle name="Normal 2 20 8 3" xfId="4812"/>
    <cellStyle name="Normal 2 20 8 3 2" xfId="6070"/>
    <cellStyle name="Normal 2 20 8 3 2 2" xfId="37678"/>
    <cellStyle name="Normal 2 20 8 3 2 3" xfId="24821"/>
    <cellStyle name="Normal 2 20 8 3 2 4" xfId="15446"/>
    <cellStyle name="Normal 2 20 8 3 3" xfId="36420"/>
    <cellStyle name="Normal 2 20 8 3 4" xfId="23563"/>
    <cellStyle name="Normal 2 20 8 3 5" xfId="14188"/>
    <cellStyle name="Normal 2 20 8 4" xfId="5530"/>
    <cellStyle name="Normal 2 20 8 4 2" xfId="37138"/>
    <cellStyle name="Normal 2 20 8 4 3" xfId="24281"/>
    <cellStyle name="Normal 2 20 8 4 4" xfId="14906"/>
    <cellStyle name="Normal 2 20 8 5" xfId="4272"/>
    <cellStyle name="Normal 2 20 8 5 2" xfId="35886"/>
    <cellStyle name="Normal 2 20 8 5 3" xfId="23028"/>
    <cellStyle name="Normal 2 20 8 5 4" xfId="13653"/>
    <cellStyle name="Normal 2 20 8 6" xfId="19185"/>
    <cellStyle name="Normal 2 20 8 7" xfId="28561"/>
    <cellStyle name="Normal 2 20 8 8" xfId="32043"/>
    <cellStyle name="Normal 2 20 8 9" xfId="9691"/>
    <cellStyle name="Normal 2 20 9" xfId="749"/>
    <cellStyle name="Normal 2 20 9 2" xfId="4814"/>
    <cellStyle name="Normal 2 20 9 2 2" xfId="6072"/>
    <cellStyle name="Normal 2 20 9 2 2 2" xfId="37680"/>
    <cellStyle name="Normal 2 20 9 2 2 3" xfId="24823"/>
    <cellStyle name="Normal 2 20 9 2 2 4" xfId="15448"/>
    <cellStyle name="Normal 2 20 9 2 3" xfId="36422"/>
    <cellStyle name="Normal 2 20 9 2 4" xfId="23565"/>
    <cellStyle name="Normal 2 20 9 2 5" xfId="14190"/>
    <cellStyle name="Normal 2 20 9 3" xfId="5670"/>
    <cellStyle name="Normal 2 20 9 3 2" xfId="37278"/>
    <cellStyle name="Normal 2 20 9 3 3" xfId="24421"/>
    <cellStyle name="Normal 2 20 9 3 4" xfId="15046"/>
    <cellStyle name="Normal 2 20 9 4" xfId="4410"/>
    <cellStyle name="Normal 2 20 9 4 2" xfId="36024"/>
    <cellStyle name="Normal 2 20 9 4 3" xfId="23166"/>
    <cellStyle name="Normal 2 20 9 4 4" xfId="13791"/>
    <cellStyle name="Normal 2 20 9 5" xfId="19337"/>
    <cellStyle name="Normal 2 20 9 6" xfId="28713"/>
    <cellStyle name="Normal 2 20 9 7" xfId="32164"/>
    <cellStyle name="Normal 2 20 9 8" xfId="10203"/>
    <cellStyle name="Normal 2 21" xfId="114"/>
    <cellStyle name="Normal 2 22" xfId="125"/>
    <cellStyle name="Normal 2 22 10" xfId="1457"/>
    <cellStyle name="Normal 2 22 10 2" xfId="6697"/>
    <cellStyle name="Normal 2 22 10 2 2" xfId="38303"/>
    <cellStyle name="Normal 2 22 10 2 3" xfId="25446"/>
    <cellStyle name="Normal 2 22 10 2 4" xfId="16071"/>
    <cellStyle name="Normal 2 22 10 3" xfId="20038"/>
    <cellStyle name="Normal 2 22 10 4" xfId="29414"/>
    <cellStyle name="Normal 2 22 10 5" xfId="33138"/>
    <cellStyle name="Normal 2 22 10 6" xfId="10904"/>
    <cellStyle name="Normal 2 22 11" xfId="1589"/>
    <cellStyle name="Normal 2 22 11 2" xfId="7069"/>
    <cellStyle name="Normal 2 22 11 2 2" xfId="38675"/>
    <cellStyle name="Normal 2 22 11 2 3" xfId="25818"/>
    <cellStyle name="Normal 2 22 11 2 4" xfId="16443"/>
    <cellStyle name="Normal 2 22 11 3" xfId="20165"/>
    <cellStyle name="Normal 2 22 11 4" xfId="29541"/>
    <cellStyle name="Normal 2 22 11 5" xfId="33264"/>
    <cellStyle name="Normal 2 22 11 6" xfId="11031"/>
    <cellStyle name="Normal 2 22 12" xfId="1705"/>
    <cellStyle name="Normal 2 22 12 2" xfId="7184"/>
    <cellStyle name="Normal 2 22 12 2 2" xfId="38790"/>
    <cellStyle name="Normal 2 22 12 2 3" xfId="25933"/>
    <cellStyle name="Normal 2 22 12 2 4" xfId="16558"/>
    <cellStyle name="Normal 2 22 12 3" xfId="20280"/>
    <cellStyle name="Normal 2 22 12 4" xfId="29656"/>
    <cellStyle name="Normal 2 22 12 5" xfId="33379"/>
    <cellStyle name="Normal 2 22 12 6" xfId="11146"/>
    <cellStyle name="Normal 2 22 13" xfId="1879"/>
    <cellStyle name="Normal 2 22 13 2" xfId="7357"/>
    <cellStyle name="Normal 2 22 13 2 2" xfId="38963"/>
    <cellStyle name="Normal 2 22 13 2 3" xfId="26106"/>
    <cellStyle name="Normal 2 22 13 2 4" xfId="16731"/>
    <cellStyle name="Normal 2 22 13 3" xfId="20453"/>
    <cellStyle name="Normal 2 22 13 4" xfId="29829"/>
    <cellStyle name="Normal 2 22 13 5" xfId="33552"/>
    <cellStyle name="Normal 2 22 13 6" xfId="11319"/>
    <cellStyle name="Normal 2 22 14" xfId="1997"/>
    <cellStyle name="Normal 2 22 14 2" xfId="7474"/>
    <cellStyle name="Normal 2 22 14 2 2" xfId="39080"/>
    <cellStyle name="Normal 2 22 14 2 3" xfId="26223"/>
    <cellStyle name="Normal 2 22 14 2 4" xfId="16848"/>
    <cellStyle name="Normal 2 22 14 3" xfId="20570"/>
    <cellStyle name="Normal 2 22 14 4" xfId="29946"/>
    <cellStyle name="Normal 2 22 14 5" xfId="33669"/>
    <cellStyle name="Normal 2 22 14 6" xfId="11436"/>
    <cellStyle name="Normal 2 22 15" xfId="2114"/>
    <cellStyle name="Normal 2 22 15 2" xfId="7590"/>
    <cellStyle name="Normal 2 22 15 2 2" xfId="39196"/>
    <cellStyle name="Normal 2 22 15 2 3" xfId="26339"/>
    <cellStyle name="Normal 2 22 15 2 4" xfId="16964"/>
    <cellStyle name="Normal 2 22 15 3" xfId="20686"/>
    <cellStyle name="Normal 2 22 15 4" xfId="30062"/>
    <cellStyle name="Normal 2 22 15 5" xfId="33785"/>
    <cellStyle name="Normal 2 22 15 6" xfId="11552"/>
    <cellStyle name="Normal 2 22 16" xfId="2233"/>
    <cellStyle name="Normal 2 22 16 2" xfId="7708"/>
    <cellStyle name="Normal 2 22 16 2 2" xfId="39314"/>
    <cellStyle name="Normal 2 22 16 2 3" xfId="26457"/>
    <cellStyle name="Normal 2 22 16 2 4" xfId="17082"/>
    <cellStyle name="Normal 2 22 16 3" xfId="20804"/>
    <cellStyle name="Normal 2 22 16 4" xfId="30180"/>
    <cellStyle name="Normal 2 22 16 5" xfId="33903"/>
    <cellStyle name="Normal 2 22 16 6" xfId="11670"/>
    <cellStyle name="Normal 2 22 17" xfId="2352"/>
    <cellStyle name="Normal 2 22 17 2" xfId="7826"/>
    <cellStyle name="Normal 2 22 17 2 2" xfId="39432"/>
    <cellStyle name="Normal 2 22 17 2 3" xfId="26575"/>
    <cellStyle name="Normal 2 22 17 2 4" xfId="17200"/>
    <cellStyle name="Normal 2 22 17 3" xfId="20922"/>
    <cellStyle name="Normal 2 22 17 4" xfId="30298"/>
    <cellStyle name="Normal 2 22 17 5" xfId="34021"/>
    <cellStyle name="Normal 2 22 17 6" xfId="11788"/>
    <cellStyle name="Normal 2 22 18" xfId="2469"/>
    <cellStyle name="Normal 2 22 18 2" xfId="7942"/>
    <cellStyle name="Normal 2 22 18 2 2" xfId="39548"/>
    <cellStyle name="Normal 2 22 18 2 3" xfId="26691"/>
    <cellStyle name="Normal 2 22 18 2 4" xfId="17316"/>
    <cellStyle name="Normal 2 22 18 3" xfId="21038"/>
    <cellStyle name="Normal 2 22 18 4" xfId="30414"/>
    <cellStyle name="Normal 2 22 18 5" xfId="34137"/>
    <cellStyle name="Normal 2 22 18 6" xfId="11904"/>
    <cellStyle name="Normal 2 22 19" xfId="2587"/>
    <cellStyle name="Normal 2 22 19 2" xfId="8059"/>
    <cellStyle name="Normal 2 22 19 2 2" xfId="39665"/>
    <cellStyle name="Normal 2 22 19 2 3" xfId="26808"/>
    <cellStyle name="Normal 2 22 19 2 4" xfId="17433"/>
    <cellStyle name="Normal 2 22 19 3" xfId="21155"/>
    <cellStyle name="Normal 2 22 19 4" xfId="30531"/>
    <cellStyle name="Normal 2 22 19 5" xfId="34254"/>
    <cellStyle name="Normal 2 22 19 6" xfId="12021"/>
    <cellStyle name="Normal 2 22 2" xfId="174"/>
    <cellStyle name="Normal 2 22 2 10" xfId="1638"/>
    <cellStyle name="Normal 2 22 2 10 2" xfId="7118"/>
    <cellStyle name="Normal 2 22 2 10 2 2" xfId="38724"/>
    <cellStyle name="Normal 2 22 2 10 2 3" xfId="25867"/>
    <cellStyle name="Normal 2 22 2 10 2 4" xfId="16492"/>
    <cellStyle name="Normal 2 22 2 10 3" xfId="20214"/>
    <cellStyle name="Normal 2 22 2 10 4" xfId="29590"/>
    <cellStyle name="Normal 2 22 2 10 5" xfId="33313"/>
    <cellStyle name="Normal 2 22 2 10 6" xfId="11080"/>
    <cellStyle name="Normal 2 22 2 11" xfId="1754"/>
    <cellStyle name="Normal 2 22 2 11 2" xfId="7233"/>
    <cellStyle name="Normal 2 22 2 11 2 2" xfId="38839"/>
    <cellStyle name="Normal 2 22 2 11 2 3" xfId="25982"/>
    <cellStyle name="Normal 2 22 2 11 2 4" xfId="16607"/>
    <cellStyle name="Normal 2 22 2 11 3" xfId="20329"/>
    <cellStyle name="Normal 2 22 2 11 4" xfId="29705"/>
    <cellStyle name="Normal 2 22 2 11 5" xfId="33428"/>
    <cellStyle name="Normal 2 22 2 11 6" xfId="11195"/>
    <cellStyle name="Normal 2 22 2 12" xfId="1928"/>
    <cellStyle name="Normal 2 22 2 12 2" xfId="7406"/>
    <cellStyle name="Normal 2 22 2 12 2 2" xfId="39012"/>
    <cellStyle name="Normal 2 22 2 12 2 3" xfId="26155"/>
    <cellStyle name="Normal 2 22 2 12 2 4" xfId="16780"/>
    <cellStyle name="Normal 2 22 2 12 3" xfId="20502"/>
    <cellStyle name="Normal 2 22 2 12 4" xfId="29878"/>
    <cellStyle name="Normal 2 22 2 12 5" xfId="33601"/>
    <cellStyle name="Normal 2 22 2 12 6" xfId="11368"/>
    <cellStyle name="Normal 2 22 2 13" xfId="2046"/>
    <cellStyle name="Normal 2 22 2 13 2" xfId="7523"/>
    <cellStyle name="Normal 2 22 2 13 2 2" xfId="39129"/>
    <cellStyle name="Normal 2 22 2 13 2 3" xfId="26272"/>
    <cellStyle name="Normal 2 22 2 13 2 4" xfId="16897"/>
    <cellStyle name="Normal 2 22 2 13 3" xfId="20619"/>
    <cellStyle name="Normal 2 22 2 13 4" xfId="29995"/>
    <cellStyle name="Normal 2 22 2 13 5" xfId="33718"/>
    <cellStyle name="Normal 2 22 2 13 6" xfId="11485"/>
    <cellStyle name="Normal 2 22 2 14" xfId="2163"/>
    <cellStyle name="Normal 2 22 2 14 2" xfId="7639"/>
    <cellStyle name="Normal 2 22 2 14 2 2" xfId="39245"/>
    <cellStyle name="Normal 2 22 2 14 2 3" xfId="26388"/>
    <cellStyle name="Normal 2 22 2 14 2 4" xfId="17013"/>
    <cellStyle name="Normal 2 22 2 14 3" xfId="20735"/>
    <cellStyle name="Normal 2 22 2 14 4" xfId="30111"/>
    <cellStyle name="Normal 2 22 2 14 5" xfId="33834"/>
    <cellStyle name="Normal 2 22 2 14 6" xfId="11601"/>
    <cellStyle name="Normal 2 22 2 15" xfId="2282"/>
    <cellStyle name="Normal 2 22 2 15 2" xfId="7757"/>
    <cellStyle name="Normal 2 22 2 15 2 2" xfId="39363"/>
    <cellStyle name="Normal 2 22 2 15 2 3" xfId="26506"/>
    <cellStyle name="Normal 2 22 2 15 2 4" xfId="17131"/>
    <cellStyle name="Normal 2 22 2 15 3" xfId="20853"/>
    <cellStyle name="Normal 2 22 2 15 4" xfId="30229"/>
    <cellStyle name="Normal 2 22 2 15 5" xfId="33952"/>
    <cellStyle name="Normal 2 22 2 15 6" xfId="11719"/>
    <cellStyle name="Normal 2 22 2 16" xfId="2401"/>
    <cellStyle name="Normal 2 22 2 16 2" xfId="7875"/>
    <cellStyle name="Normal 2 22 2 16 2 2" xfId="39481"/>
    <cellStyle name="Normal 2 22 2 16 2 3" xfId="26624"/>
    <cellStyle name="Normal 2 22 2 16 2 4" xfId="17249"/>
    <cellStyle name="Normal 2 22 2 16 3" xfId="20971"/>
    <cellStyle name="Normal 2 22 2 16 4" xfId="30347"/>
    <cellStyle name="Normal 2 22 2 16 5" xfId="34070"/>
    <cellStyle name="Normal 2 22 2 16 6" xfId="11837"/>
    <cellStyle name="Normal 2 22 2 17" xfId="2518"/>
    <cellStyle name="Normal 2 22 2 17 2" xfId="7991"/>
    <cellStyle name="Normal 2 22 2 17 2 2" xfId="39597"/>
    <cellStyle name="Normal 2 22 2 17 2 3" xfId="26740"/>
    <cellStyle name="Normal 2 22 2 17 2 4" xfId="17365"/>
    <cellStyle name="Normal 2 22 2 17 3" xfId="21087"/>
    <cellStyle name="Normal 2 22 2 17 4" xfId="30463"/>
    <cellStyle name="Normal 2 22 2 17 5" xfId="34186"/>
    <cellStyle name="Normal 2 22 2 17 6" xfId="11953"/>
    <cellStyle name="Normal 2 22 2 18" xfId="2636"/>
    <cellStyle name="Normal 2 22 2 18 2" xfId="8108"/>
    <cellStyle name="Normal 2 22 2 18 2 2" xfId="39714"/>
    <cellStyle name="Normal 2 22 2 18 2 3" xfId="26857"/>
    <cellStyle name="Normal 2 22 2 18 2 4" xfId="17482"/>
    <cellStyle name="Normal 2 22 2 18 3" xfId="21204"/>
    <cellStyle name="Normal 2 22 2 18 4" xfId="30580"/>
    <cellStyle name="Normal 2 22 2 18 5" xfId="34303"/>
    <cellStyle name="Normal 2 22 2 18 6" xfId="12070"/>
    <cellStyle name="Normal 2 22 2 19" xfId="2756"/>
    <cellStyle name="Normal 2 22 2 19 2" xfId="8227"/>
    <cellStyle name="Normal 2 22 2 19 2 2" xfId="39833"/>
    <cellStyle name="Normal 2 22 2 19 2 3" xfId="26976"/>
    <cellStyle name="Normal 2 22 2 19 2 4" xfId="17601"/>
    <cellStyle name="Normal 2 22 2 19 3" xfId="21323"/>
    <cellStyle name="Normal 2 22 2 19 4" xfId="30699"/>
    <cellStyle name="Normal 2 22 2 19 5" xfId="34422"/>
    <cellStyle name="Normal 2 22 2 19 6" xfId="12189"/>
    <cellStyle name="Normal 2 22 2 2" xfId="295"/>
    <cellStyle name="Normal 2 22 2 2 2" xfId="670"/>
    <cellStyle name="Normal 2 22 2 2 2 2" xfId="4818"/>
    <cellStyle name="Normal 2 22 2 2 2 2 2" xfId="6076"/>
    <cellStyle name="Normal 2 22 2 2 2 2 2 2" xfId="37684"/>
    <cellStyle name="Normal 2 22 2 2 2 2 2 3" xfId="24827"/>
    <cellStyle name="Normal 2 22 2 2 2 2 2 4" xfId="15452"/>
    <cellStyle name="Normal 2 22 2 2 2 2 3" xfId="36426"/>
    <cellStyle name="Normal 2 22 2 2 2 2 4" xfId="23569"/>
    <cellStyle name="Normal 2 22 2 2 2 2 5" xfId="14194"/>
    <cellStyle name="Normal 2 22 2 2 2 3" xfId="5671"/>
    <cellStyle name="Normal 2 22 2 2 2 3 2" xfId="37279"/>
    <cellStyle name="Normal 2 22 2 2 2 3 3" xfId="24422"/>
    <cellStyle name="Normal 2 22 2 2 2 3 4" xfId="15047"/>
    <cellStyle name="Normal 2 22 2 2 2 4" xfId="4411"/>
    <cellStyle name="Normal 2 22 2 2 2 4 2" xfId="36025"/>
    <cellStyle name="Normal 2 22 2 2 2 4 3" xfId="23167"/>
    <cellStyle name="Normal 2 22 2 2 2 4 4" xfId="13792"/>
    <cellStyle name="Normal 2 22 2 2 2 5" xfId="32346"/>
    <cellStyle name="Normal 2 22 2 2 2 6" xfId="22781"/>
    <cellStyle name="Normal 2 22 2 2 2 7" xfId="10124"/>
    <cellStyle name="Normal 2 22 2 2 3" xfId="4817"/>
    <cellStyle name="Normal 2 22 2 2 3 2" xfId="6075"/>
    <cellStyle name="Normal 2 22 2 2 3 2 2" xfId="37683"/>
    <cellStyle name="Normal 2 22 2 2 3 2 3" xfId="24826"/>
    <cellStyle name="Normal 2 22 2 2 3 2 4" xfId="15451"/>
    <cellStyle name="Normal 2 22 2 2 3 3" xfId="36425"/>
    <cellStyle name="Normal 2 22 2 2 3 4" xfId="23568"/>
    <cellStyle name="Normal 2 22 2 2 3 5" xfId="14193"/>
    <cellStyle name="Normal 2 22 2 2 4" xfId="5605"/>
    <cellStyle name="Normal 2 22 2 2 4 2" xfId="37213"/>
    <cellStyle name="Normal 2 22 2 2 4 3" xfId="24356"/>
    <cellStyle name="Normal 2 22 2 2 4 4" xfId="14981"/>
    <cellStyle name="Normal 2 22 2 2 5" xfId="4345"/>
    <cellStyle name="Normal 2 22 2 2 5 2" xfId="35959"/>
    <cellStyle name="Normal 2 22 2 2 5 3" xfId="23101"/>
    <cellStyle name="Normal 2 22 2 2 5 4" xfId="13726"/>
    <cellStyle name="Normal 2 22 2 2 6" xfId="19258"/>
    <cellStyle name="Normal 2 22 2 2 7" xfId="28634"/>
    <cellStyle name="Normal 2 22 2 2 8" xfId="32105"/>
    <cellStyle name="Normal 2 22 2 2 9" xfId="9753"/>
    <cellStyle name="Normal 2 22 2 20" xfId="2871"/>
    <cellStyle name="Normal 2 22 2 20 2" xfId="8341"/>
    <cellStyle name="Normal 2 22 2 20 2 2" xfId="39947"/>
    <cellStyle name="Normal 2 22 2 20 2 3" xfId="27090"/>
    <cellStyle name="Normal 2 22 2 20 2 4" xfId="17715"/>
    <cellStyle name="Normal 2 22 2 20 3" xfId="21437"/>
    <cellStyle name="Normal 2 22 2 20 4" xfId="30813"/>
    <cellStyle name="Normal 2 22 2 20 5" xfId="34536"/>
    <cellStyle name="Normal 2 22 2 20 6" xfId="12303"/>
    <cellStyle name="Normal 2 22 2 21" xfId="2986"/>
    <cellStyle name="Normal 2 22 2 21 2" xfId="8455"/>
    <cellStyle name="Normal 2 22 2 21 2 2" xfId="40061"/>
    <cellStyle name="Normal 2 22 2 21 2 3" xfId="27204"/>
    <cellStyle name="Normal 2 22 2 21 2 4" xfId="17829"/>
    <cellStyle name="Normal 2 22 2 21 3" xfId="21551"/>
    <cellStyle name="Normal 2 22 2 21 4" xfId="30927"/>
    <cellStyle name="Normal 2 22 2 21 5" xfId="34650"/>
    <cellStyle name="Normal 2 22 2 21 6" xfId="12417"/>
    <cellStyle name="Normal 2 22 2 22" xfId="3101"/>
    <cellStyle name="Normal 2 22 2 22 2" xfId="8569"/>
    <cellStyle name="Normal 2 22 2 22 2 2" xfId="40175"/>
    <cellStyle name="Normal 2 22 2 22 2 3" xfId="27318"/>
    <cellStyle name="Normal 2 22 2 22 2 4" xfId="17943"/>
    <cellStyle name="Normal 2 22 2 22 3" xfId="21665"/>
    <cellStyle name="Normal 2 22 2 22 4" xfId="31041"/>
    <cellStyle name="Normal 2 22 2 22 5" xfId="34764"/>
    <cellStyle name="Normal 2 22 2 22 6" xfId="12531"/>
    <cellStyle name="Normal 2 22 2 23" xfId="3216"/>
    <cellStyle name="Normal 2 22 2 23 2" xfId="8683"/>
    <cellStyle name="Normal 2 22 2 23 2 2" xfId="40289"/>
    <cellStyle name="Normal 2 22 2 23 2 3" xfId="27432"/>
    <cellStyle name="Normal 2 22 2 23 2 4" xfId="18057"/>
    <cellStyle name="Normal 2 22 2 23 3" xfId="21779"/>
    <cellStyle name="Normal 2 22 2 23 4" xfId="31155"/>
    <cellStyle name="Normal 2 22 2 23 5" xfId="34878"/>
    <cellStyle name="Normal 2 22 2 23 6" xfId="12645"/>
    <cellStyle name="Normal 2 22 2 24" xfId="3331"/>
    <cellStyle name="Normal 2 22 2 24 2" xfId="8797"/>
    <cellStyle name="Normal 2 22 2 24 2 2" xfId="40403"/>
    <cellStyle name="Normal 2 22 2 24 2 3" xfId="27546"/>
    <cellStyle name="Normal 2 22 2 24 2 4" xfId="18171"/>
    <cellStyle name="Normal 2 22 2 24 3" xfId="21893"/>
    <cellStyle name="Normal 2 22 2 24 4" xfId="31269"/>
    <cellStyle name="Normal 2 22 2 24 5" xfId="34992"/>
    <cellStyle name="Normal 2 22 2 24 6" xfId="12759"/>
    <cellStyle name="Normal 2 22 2 25" xfId="3449"/>
    <cellStyle name="Normal 2 22 2 25 2" xfId="8914"/>
    <cellStyle name="Normal 2 22 2 25 2 2" xfId="40520"/>
    <cellStyle name="Normal 2 22 2 25 2 3" xfId="27663"/>
    <cellStyle name="Normal 2 22 2 25 2 4" xfId="18288"/>
    <cellStyle name="Normal 2 22 2 25 3" xfId="22010"/>
    <cellStyle name="Normal 2 22 2 25 4" xfId="31386"/>
    <cellStyle name="Normal 2 22 2 25 5" xfId="35109"/>
    <cellStyle name="Normal 2 22 2 25 6" xfId="12876"/>
    <cellStyle name="Normal 2 22 2 26" xfId="3569"/>
    <cellStyle name="Normal 2 22 2 26 2" xfId="9033"/>
    <cellStyle name="Normal 2 22 2 26 2 2" xfId="40639"/>
    <cellStyle name="Normal 2 22 2 26 2 3" xfId="27782"/>
    <cellStyle name="Normal 2 22 2 26 2 4" xfId="18407"/>
    <cellStyle name="Normal 2 22 2 26 3" xfId="22129"/>
    <cellStyle name="Normal 2 22 2 26 4" xfId="31505"/>
    <cellStyle name="Normal 2 22 2 26 5" xfId="35228"/>
    <cellStyle name="Normal 2 22 2 26 6" xfId="12995"/>
    <cellStyle name="Normal 2 22 2 27" xfId="3701"/>
    <cellStyle name="Normal 2 22 2 27 2" xfId="9164"/>
    <cellStyle name="Normal 2 22 2 27 2 2" xfId="40770"/>
    <cellStyle name="Normal 2 22 2 27 2 3" xfId="27913"/>
    <cellStyle name="Normal 2 22 2 27 2 4" xfId="18538"/>
    <cellStyle name="Normal 2 22 2 27 3" xfId="22260"/>
    <cellStyle name="Normal 2 22 2 27 4" xfId="31636"/>
    <cellStyle name="Normal 2 22 2 27 5" xfId="35359"/>
    <cellStyle name="Normal 2 22 2 27 6" xfId="13126"/>
    <cellStyle name="Normal 2 22 2 28" xfId="3817"/>
    <cellStyle name="Normal 2 22 2 28 2" xfId="9279"/>
    <cellStyle name="Normal 2 22 2 28 2 2" xfId="40885"/>
    <cellStyle name="Normal 2 22 2 28 2 3" xfId="28028"/>
    <cellStyle name="Normal 2 22 2 28 2 4" xfId="18653"/>
    <cellStyle name="Normal 2 22 2 28 3" xfId="22375"/>
    <cellStyle name="Normal 2 22 2 28 4" xfId="31751"/>
    <cellStyle name="Normal 2 22 2 28 5" xfId="35474"/>
    <cellStyle name="Normal 2 22 2 28 6" xfId="13241"/>
    <cellStyle name="Normal 2 22 2 29" xfId="3932"/>
    <cellStyle name="Normal 2 22 2 29 2" xfId="9393"/>
    <cellStyle name="Normal 2 22 2 29 2 2" xfId="40999"/>
    <cellStyle name="Normal 2 22 2 29 2 3" xfId="28142"/>
    <cellStyle name="Normal 2 22 2 29 2 4" xfId="18767"/>
    <cellStyle name="Normal 2 22 2 29 3" xfId="22489"/>
    <cellStyle name="Normal 2 22 2 29 4" xfId="31865"/>
    <cellStyle name="Normal 2 22 2 29 5" xfId="35588"/>
    <cellStyle name="Normal 2 22 2 29 6" xfId="13355"/>
    <cellStyle name="Normal 2 22 2 3" xfId="812"/>
    <cellStyle name="Normal 2 22 2 3 2" xfId="4819"/>
    <cellStyle name="Normal 2 22 2 3 2 2" xfId="6077"/>
    <cellStyle name="Normal 2 22 2 3 2 2 2" xfId="37685"/>
    <cellStyle name="Normal 2 22 2 3 2 2 3" xfId="24828"/>
    <cellStyle name="Normal 2 22 2 3 2 2 4" xfId="15453"/>
    <cellStyle name="Normal 2 22 2 3 2 3" xfId="36427"/>
    <cellStyle name="Normal 2 22 2 3 2 4" xfId="23570"/>
    <cellStyle name="Normal 2 22 2 3 2 5" xfId="14195"/>
    <cellStyle name="Normal 2 22 2 3 3" xfId="5672"/>
    <cellStyle name="Normal 2 22 2 3 3 2" xfId="37280"/>
    <cellStyle name="Normal 2 22 2 3 3 3" xfId="24423"/>
    <cellStyle name="Normal 2 22 2 3 3 4" xfId="15048"/>
    <cellStyle name="Normal 2 22 2 3 4" xfId="4412"/>
    <cellStyle name="Normal 2 22 2 3 4 2" xfId="36026"/>
    <cellStyle name="Normal 2 22 2 3 4 3" xfId="23168"/>
    <cellStyle name="Normal 2 22 2 3 4 4" xfId="13793"/>
    <cellStyle name="Normal 2 22 2 3 5" xfId="19399"/>
    <cellStyle name="Normal 2 22 2 3 6" xfId="28775"/>
    <cellStyle name="Normal 2 22 2 3 7" xfId="32226"/>
    <cellStyle name="Normal 2 22 2 3 8" xfId="10265"/>
    <cellStyle name="Normal 2 22 2 30" xfId="536"/>
    <cellStyle name="Normal 2 22 2 30 2" xfId="9513"/>
    <cellStyle name="Normal 2 22 2 30 2 2" xfId="41119"/>
    <cellStyle name="Normal 2 22 2 30 2 3" xfId="28262"/>
    <cellStyle name="Normal 2 22 2 30 2 4" xfId="18887"/>
    <cellStyle name="Normal 2 22 2 30 3" xfId="22609"/>
    <cellStyle name="Normal 2 22 2 30 4" xfId="28503"/>
    <cellStyle name="Normal 2 22 2 30 5" xfId="32467"/>
    <cellStyle name="Normal 2 22 2 30 6" xfId="9993"/>
    <cellStyle name="Normal 2 22 2 31" xfId="415"/>
    <cellStyle name="Normal 2 22 2 31 2" xfId="6930"/>
    <cellStyle name="Normal 2 22 2 31 2 2" xfId="38536"/>
    <cellStyle name="Normal 2 22 2 31 2 3" xfId="25679"/>
    <cellStyle name="Normal 2 22 2 31 2 4" xfId="16304"/>
    <cellStyle name="Normal 2 22 2 31 3" xfId="19127"/>
    <cellStyle name="Normal 2 22 2 31 4" xfId="9873"/>
    <cellStyle name="Normal 2 22 2 32" xfId="4097"/>
    <cellStyle name="Normal 2 22 2 32 2" xfId="35711"/>
    <cellStyle name="Normal 2 22 2 32 3" xfId="22853"/>
    <cellStyle name="Normal 2 22 2 32 4" xfId="13478"/>
    <cellStyle name="Normal 2 22 2 33" xfId="19007"/>
    <cellStyle name="Normal 2 22 2 34" xfId="28383"/>
    <cellStyle name="Normal 2 22 2 35" xfId="31985"/>
    <cellStyle name="Normal 2 22 2 36" xfId="9633"/>
    <cellStyle name="Normal 2 22 2 4" xfId="929"/>
    <cellStyle name="Normal 2 22 2 4 2" xfId="4820"/>
    <cellStyle name="Normal 2 22 2 4 2 2" xfId="6078"/>
    <cellStyle name="Normal 2 22 2 4 2 2 2" xfId="37686"/>
    <cellStyle name="Normal 2 22 2 4 2 2 3" xfId="24829"/>
    <cellStyle name="Normal 2 22 2 4 2 2 4" xfId="15454"/>
    <cellStyle name="Normal 2 22 2 4 2 3" xfId="36428"/>
    <cellStyle name="Normal 2 22 2 4 2 4" xfId="23571"/>
    <cellStyle name="Normal 2 22 2 4 2 5" xfId="14196"/>
    <cellStyle name="Normal 2 22 2 4 3" xfId="5958"/>
    <cellStyle name="Normal 2 22 2 4 3 2" xfId="37566"/>
    <cellStyle name="Normal 2 22 2 4 3 3" xfId="24709"/>
    <cellStyle name="Normal 2 22 2 4 3 4" xfId="15334"/>
    <cellStyle name="Normal 2 22 2 4 4" xfId="4699"/>
    <cellStyle name="Normal 2 22 2 4 4 2" xfId="36310"/>
    <cellStyle name="Normal 2 22 2 4 4 3" xfId="23453"/>
    <cellStyle name="Normal 2 22 2 4 4 4" xfId="14078"/>
    <cellStyle name="Normal 2 22 2 4 5" xfId="19515"/>
    <cellStyle name="Normal 2 22 2 4 6" xfId="28891"/>
    <cellStyle name="Normal 2 22 2 4 7" xfId="32615"/>
    <cellStyle name="Normal 2 22 2 4 8" xfId="10381"/>
    <cellStyle name="Normal 2 22 2 5" xfId="1045"/>
    <cellStyle name="Normal 2 22 2 5 2" xfId="6074"/>
    <cellStyle name="Normal 2 22 2 5 2 2" xfId="37682"/>
    <cellStyle name="Normal 2 22 2 5 2 3" xfId="24825"/>
    <cellStyle name="Normal 2 22 2 5 2 4" xfId="15450"/>
    <cellStyle name="Normal 2 22 2 5 3" xfId="4816"/>
    <cellStyle name="Normal 2 22 2 5 3 2" xfId="36424"/>
    <cellStyle name="Normal 2 22 2 5 3 3" xfId="23567"/>
    <cellStyle name="Normal 2 22 2 5 3 4" xfId="14192"/>
    <cellStyle name="Normal 2 22 2 5 4" xfId="19630"/>
    <cellStyle name="Normal 2 22 2 5 5" xfId="29006"/>
    <cellStyle name="Normal 2 22 2 5 6" xfId="32730"/>
    <cellStyle name="Normal 2 22 2 5 7" xfId="10496"/>
    <cellStyle name="Normal 2 22 2 6" xfId="1161"/>
    <cellStyle name="Normal 2 22 2 6 2" xfId="6744"/>
    <cellStyle name="Normal 2 22 2 6 2 2" xfId="38350"/>
    <cellStyle name="Normal 2 22 2 6 2 3" xfId="25493"/>
    <cellStyle name="Normal 2 22 2 6 2 4" xfId="16118"/>
    <cellStyle name="Normal 2 22 2 6 3" xfId="4214"/>
    <cellStyle name="Normal 2 22 2 6 3 2" xfId="35828"/>
    <cellStyle name="Normal 2 22 2 6 3 3" xfId="22970"/>
    <cellStyle name="Normal 2 22 2 6 3 4" xfId="13595"/>
    <cellStyle name="Normal 2 22 2 6 4" xfId="19745"/>
    <cellStyle name="Normal 2 22 2 6 5" xfId="29121"/>
    <cellStyle name="Normal 2 22 2 6 6" xfId="32845"/>
    <cellStyle name="Normal 2 22 2 6 7" xfId="10611"/>
    <cellStyle name="Normal 2 22 2 7" xfId="1276"/>
    <cellStyle name="Normal 2 22 2 7 2" xfId="5470"/>
    <cellStyle name="Normal 2 22 2 7 2 2" xfId="37078"/>
    <cellStyle name="Normal 2 22 2 7 2 3" xfId="24221"/>
    <cellStyle name="Normal 2 22 2 7 2 4" xfId="14846"/>
    <cellStyle name="Normal 2 22 2 7 3" xfId="19859"/>
    <cellStyle name="Normal 2 22 2 7 4" xfId="29235"/>
    <cellStyle name="Normal 2 22 2 7 5" xfId="32959"/>
    <cellStyle name="Normal 2 22 2 7 6" xfId="10725"/>
    <cellStyle name="Normal 2 22 2 8" xfId="1391"/>
    <cellStyle name="Normal 2 22 2 8 2" xfId="6926"/>
    <cellStyle name="Normal 2 22 2 8 2 2" xfId="38532"/>
    <cellStyle name="Normal 2 22 2 8 2 3" xfId="25675"/>
    <cellStyle name="Normal 2 22 2 8 2 4" xfId="16300"/>
    <cellStyle name="Normal 2 22 2 8 3" xfId="19973"/>
    <cellStyle name="Normal 2 22 2 8 4" xfId="29349"/>
    <cellStyle name="Normal 2 22 2 8 5" xfId="33073"/>
    <cellStyle name="Normal 2 22 2 8 6" xfId="10839"/>
    <cellStyle name="Normal 2 22 2 9" xfId="1506"/>
    <cellStyle name="Normal 2 22 2 9 2" xfId="5367"/>
    <cellStyle name="Normal 2 22 2 9 2 2" xfId="36975"/>
    <cellStyle name="Normal 2 22 2 9 2 3" xfId="24118"/>
    <cellStyle name="Normal 2 22 2 9 2 4" xfId="14743"/>
    <cellStyle name="Normal 2 22 2 9 3" xfId="20087"/>
    <cellStyle name="Normal 2 22 2 9 4" xfId="29463"/>
    <cellStyle name="Normal 2 22 2 9 5" xfId="33187"/>
    <cellStyle name="Normal 2 22 2 9 6" xfId="10953"/>
    <cellStyle name="Normal 2 22 20" xfId="2707"/>
    <cellStyle name="Normal 2 22 20 2" xfId="8178"/>
    <cellStyle name="Normal 2 22 20 2 2" xfId="39784"/>
    <cellStyle name="Normal 2 22 20 2 3" xfId="26927"/>
    <cellStyle name="Normal 2 22 20 2 4" xfId="17552"/>
    <cellStyle name="Normal 2 22 20 3" xfId="21274"/>
    <cellStyle name="Normal 2 22 20 4" xfId="30650"/>
    <cellStyle name="Normal 2 22 20 5" xfId="34373"/>
    <cellStyle name="Normal 2 22 20 6" xfId="12140"/>
    <cellStyle name="Normal 2 22 21" xfId="2822"/>
    <cellStyle name="Normal 2 22 21 2" xfId="8292"/>
    <cellStyle name="Normal 2 22 21 2 2" xfId="39898"/>
    <cellStyle name="Normal 2 22 21 2 3" xfId="27041"/>
    <cellStyle name="Normal 2 22 21 2 4" xfId="17666"/>
    <cellStyle name="Normal 2 22 21 3" xfId="21388"/>
    <cellStyle name="Normal 2 22 21 4" xfId="30764"/>
    <cellStyle name="Normal 2 22 21 5" xfId="34487"/>
    <cellStyle name="Normal 2 22 21 6" xfId="12254"/>
    <cellStyle name="Normal 2 22 22" xfId="2937"/>
    <cellStyle name="Normal 2 22 22 2" xfId="8406"/>
    <cellStyle name="Normal 2 22 22 2 2" xfId="40012"/>
    <cellStyle name="Normal 2 22 22 2 3" xfId="27155"/>
    <cellStyle name="Normal 2 22 22 2 4" xfId="17780"/>
    <cellStyle name="Normal 2 22 22 3" xfId="21502"/>
    <cellStyle name="Normal 2 22 22 4" xfId="30878"/>
    <cellStyle name="Normal 2 22 22 5" xfId="34601"/>
    <cellStyle name="Normal 2 22 22 6" xfId="12368"/>
    <cellStyle name="Normal 2 22 23" xfId="3052"/>
    <cellStyle name="Normal 2 22 23 2" xfId="8520"/>
    <cellStyle name="Normal 2 22 23 2 2" xfId="40126"/>
    <cellStyle name="Normal 2 22 23 2 3" xfId="27269"/>
    <cellStyle name="Normal 2 22 23 2 4" xfId="17894"/>
    <cellStyle name="Normal 2 22 23 3" xfId="21616"/>
    <cellStyle name="Normal 2 22 23 4" xfId="30992"/>
    <cellStyle name="Normal 2 22 23 5" xfId="34715"/>
    <cellStyle name="Normal 2 22 23 6" xfId="12482"/>
    <cellStyle name="Normal 2 22 24" xfId="3167"/>
    <cellStyle name="Normal 2 22 24 2" xfId="8634"/>
    <cellStyle name="Normal 2 22 24 2 2" xfId="40240"/>
    <cellStyle name="Normal 2 22 24 2 3" xfId="27383"/>
    <cellStyle name="Normal 2 22 24 2 4" xfId="18008"/>
    <cellStyle name="Normal 2 22 24 3" xfId="21730"/>
    <cellStyle name="Normal 2 22 24 4" xfId="31106"/>
    <cellStyle name="Normal 2 22 24 5" xfId="34829"/>
    <cellStyle name="Normal 2 22 24 6" xfId="12596"/>
    <cellStyle name="Normal 2 22 25" xfId="3282"/>
    <cellStyle name="Normal 2 22 25 2" xfId="8748"/>
    <cellStyle name="Normal 2 22 25 2 2" xfId="40354"/>
    <cellStyle name="Normal 2 22 25 2 3" xfId="27497"/>
    <cellStyle name="Normal 2 22 25 2 4" xfId="18122"/>
    <cellStyle name="Normal 2 22 25 3" xfId="21844"/>
    <cellStyle name="Normal 2 22 25 4" xfId="31220"/>
    <cellStyle name="Normal 2 22 25 5" xfId="34943"/>
    <cellStyle name="Normal 2 22 25 6" xfId="12710"/>
    <cellStyle name="Normal 2 22 26" xfId="3400"/>
    <cellStyle name="Normal 2 22 26 2" xfId="8865"/>
    <cellStyle name="Normal 2 22 26 2 2" xfId="40471"/>
    <cellStyle name="Normal 2 22 26 2 3" xfId="27614"/>
    <cellStyle name="Normal 2 22 26 2 4" xfId="18239"/>
    <cellStyle name="Normal 2 22 26 3" xfId="21961"/>
    <cellStyle name="Normal 2 22 26 4" xfId="31337"/>
    <cellStyle name="Normal 2 22 26 5" xfId="35060"/>
    <cellStyle name="Normal 2 22 26 6" xfId="12827"/>
    <cellStyle name="Normal 2 22 27" xfId="3520"/>
    <cellStyle name="Normal 2 22 27 2" xfId="8984"/>
    <cellStyle name="Normal 2 22 27 2 2" xfId="40590"/>
    <cellStyle name="Normal 2 22 27 2 3" xfId="27733"/>
    <cellStyle name="Normal 2 22 27 2 4" xfId="18358"/>
    <cellStyle name="Normal 2 22 27 3" xfId="22080"/>
    <cellStyle name="Normal 2 22 27 4" xfId="31456"/>
    <cellStyle name="Normal 2 22 27 5" xfId="35179"/>
    <cellStyle name="Normal 2 22 27 6" xfId="12946"/>
    <cellStyle name="Normal 2 22 28" xfId="3652"/>
    <cellStyle name="Normal 2 22 28 2" xfId="9115"/>
    <cellStyle name="Normal 2 22 28 2 2" xfId="40721"/>
    <cellStyle name="Normal 2 22 28 2 3" xfId="27864"/>
    <cellStyle name="Normal 2 22 28 2 4" xfId="18489"/>
    <cellStyle name="Normal 2 22 28 3" xfId="22211"/>
    <cellStyle name="Normal 2 22 28 4" xfId="31587"/>
    <cellStyle name="Normal 2 22 28 5" xfId="35310"/>
    <cellStyle name="Normal 2 22 28 6" xfId="13077"/>
    <cellStyle name="Normal 2 22 29" xfId="3768"/>
    <cellStyle name="Normal 2 22 29 2" xfId="9230"/>
    <cellStyle name="Normal 2 22 29 2 2" xfId="40836"/>
    <cellStyle name="Normal 2 22 29 2 3" xfId="27979"/>
    <cellStyle name="Normal 2 22 29 2 4" xfId="18604"/>
    <cellStyle name="Normal 2 22 29 3" xfId="22326"/>
    <cellStyle name="Normal 2 22 29 4" xfId="31702"/>
    <cellStyle name="Normal 2 22 29 5" xfId="35425"/>
    <cellStyle name="Normal 2 22 29 6" xfId="13192"/>
    <cellStyle name="Normal 2 22 3" xfId="246"/>
    <cellStyle name="Normal 2 22 3 2" xfId="600"/>
    <cellStyle name="Normal 2 22 3 2 2" xfId="4822"/>
    <cellStyle name="Normal 2 22 3 2 2 2" xfId="6080"/>
    <cellStyle name="Normal 2 22 3 2 2 2 2" xfId="37688"/>
    <cellStyle name="Normal 2 22 3 2 2 2 3" xfId="24831"/>
    <cellStyle name="Normal 2 22 3 2 2 2 4" xfId="15456"/>
    <cellStyle name="Normal 2 22 3 2 2 3" xfId="36430"/>
    <cellStyle name="Normal 2 22 3 2 2 4" xfId="23573"/>
    <cellStyle name="Normal 2 22 3 2 2 5" xfId="14198"/>
    <cellStyle name="Normal 2 22 3 2 3" xfId="5673"/>
    <cellStyle name="Normal 2 22 3 2 3 2" xfId="37281"/>
    <cellStyle name="Normal 2 22 3 2 3 3" xfId="24424"/>
    <cellStyle name="Normal 2 22 3 2 3 4" xfId="15049"/>
    <cellStyle name="Normal 2 22 3 2 4" xfId="4413"/>
    <cellStyle name="Normal 2 22 3 2 4 2" xfId="36027"/>
    <cellStyle name="Normal 2 22 3 2 4 3" xfId="23169"/>
    <cellStyle name="Normal 2 22 3 2 4 4" xfId="13794"/>
    <cellStyle name="Normal 2 22 3 2 5" xfId="32297"/>
    <cellStyle name="Normal 2 22 3 2 6" xfId="22782"/>
    <cellStyle name="Normal 2 22 3 2 7" xfId="10056"/>
    <cellStyle name="Normal 2 22 3 3" xfId="4821"/>
    <cellStyle name="Normal 2 22 3 3 2" xfId="6079"/>
    <cellStyle name="Normal 2 22 3 3 2 2" xfId="37687"/>
    <cellStyle name="Normal 2 22 3 3 2 3" xfId="24830"/>
    <cellStyle name="Normal 2 22 3 3 2 4" xfId="15455"/>
    <cellStyle name="Normal 2 22 3 3 3" xfId="36429"/>
    <cellStyle name="Normal 2 22 3 3 4" xfId="23572"/>
    <cellStyle name="Normal 2 22 3 3 5" xfId="14197"/>
    <cellStyle name="Normal 2 22 3 4" xfId="5535"/>
    <cellStyle name="Normal 2 22 3 4 2" xfId="37143"/>
    <cellStyle name="Normal 2 22 3 4 3" xfId="24286"/>
    <cellStyle name="Normal 2 22 3 4 4" xfId="14911"/>
    <cellStyle name="Normal 2 22 3 5" xfId="4277"/>
    <cellStyle name="Normal 2 22 3 5 2" xfId="35891"/>
    <cellStyle name="Normal 2 22 3 5 3" xfId="23033"/>
    <cellStyle name="Normal 2 22 3 5 4" xfId="13658"/>
    <cellStyle name="Normal 2 22 3 6" xfId="19190"/>
    <cellStyle name="Normal 2 22 3 7" xfId="28566"/>
    <cellStyle name="Normal 2 22 3 8" xfId="32056"/>
    <cellStyle name="Normal 2 22 3 9" xfId="9704"/>
    <cellStyle name="Normal 2 22 30" xfId="3883"/>
    <cellStyle name="Normal 2 22 30 2" xfId="9344"/>
    <cellStyle name="Normal 2 22 30 2 2" xfId="40950"/>
    <cellStyle name="Normal 2 22 30 2 3" xfId="28093"/>
    <cellStyle name="Normal 2 22 30 2 4" xfId="18718"/>
    <cellStyle name="Normal 2 22 30 3" xfId="22440"/>
    <cellStyle name="Normal 2 22 30 4" xfId="31816"/>
    <cellStyle name="Normal 2 22 30 5" xfId="35539"/>
    <cellStyle name="Normal 2 22 30 6" xfId="13306"/>
    <cellStyle name="Normal 2 22 31" xfId="487"/>
    <cellStyle name="Normal 2 22 31 2" xfId="9464"/>
    <cellStyle name="Normal 2 22 31 2 2" xfId="41070"/>
    <cellStyle name="Normal 2 22 31 2 3" xfId="28213"/>
    <cellStyle name="Normal 2 22 31 2 4" xfId="18838"/>
    <cellStyle name="Normal 2 22 31 3" xfId="22560"/>
    <cellStyle name="Normal 2 22 31 4" xfId="28454"/>
    <cellStyle name="Normal 2 22 31 5" xfId="32418"/>
    <cellStyle name="Normal 2 22 31 6" xfId="9944"/>
    <cellStyle name="Normal 2 22 32" xfId="366"/>
    <cellStyle name="Normal 2 22 32 2" xfId="6765"/>
    <cellStyle name="Normal 2 22 32 2 2" xfId="38371"/>
    <cellStyle name="Normal 2 22 32 2 3" xfId="25514"/>
    <cellStyle name="Normal 2 22 32 2 4" xfId="16139"/>
    <cellStyle name="Normal 2 22 32 3" xfId="19078"/>
    <cellStyle name="Normal 2 22 32 4" xfId="9824"/>
    <cellStyle name="Normal 2 22 33" xfId="4048"/>
    <cellStyle name="Normal 2 22 33 2" xfId="35662"/>
    <cellStyle name="Normal 2 22 33 3" xfId="22804"/>
    <cellStyle name="Normal 2 22 33 4" xfId="13429"/>
    <cellStyle name="Normal 2 22 34" xfId="18958"/>
    <cellStyle name="Normal 2 22 35" xfId="28334"/>
    <cellStyle name="Normal 2 22 36" xfId="31936"/>
    <cellStyle name="Normal 2 22 37" xfId="9584"/>
    <cellStyle name="Normal 2 22 4" xfId="763"/>
    <cellStyle name="Normal 2 22 4 2" xfId="4823"/>
    <cellStyle name="Normal 2 22 4 2 2" xfId="6081"/>
    <cellStyle name="Normal 2 22 4 2 2 2" xfId="37689"/>
    <cellStyle name="Normal 2 22 4 2 2 3" xfId="24832"/>
    <cellStyle name="Normal 2 22 4 2 2 4" xfId="15457"/>
    <cellStyle name="Normal 2 22 4 2 3" xfId="36431"/>
    <cellStyle name="Normal 2 22 4 2 4" xfId="23574"/>
    <cellStyle name="Normal 2 22 4 2 5" xfId="14199"/>
    <cellStyle name="Normal 2 22 4 3" xfId="5674"/>
    <cellStyle name="Normal 2 22 4 3 2" xfId="37282"/>
    <cellStyle name="Normal 2 22 4 3 3" xfId="24425"/>
    <cellStyle name="Normal 2 22 4 3 4" xfId="15050"/>
    <cellStyle name="Normal 2 22 4 4" xfId="4414"/>
    <cellStyle name="Normal 2 22 4 4 2" xfId="36028"/>
    <cellStyle name="Normal 2 22 4 4 3" xfId="23170"/>
    <cellStyle name="Normal 2 22 4 4 4" xfId="13795"/>
    <cellStyle name="Normal 2 22 4 5" xfId="19350"/>
    <cellStyle name="Normal 2 22 4 6" xfId="28726"/>
    <cellStyle name="Normal 2 22 4 7" xfId="32177"/>
    <cellStyle name="Normal 2 22 4 8" xfId="10216"/>
    <cellStyle name="Normal 2 22 5" xfId="880"/>
    <cellStyle name="Normal 2 22 5 2" xfId="4824"/>
    <cellStyle name="Normal 2 22 5 2 2" xfId="6082"/>
    <cellStyle name="Normal 2 22 5 2 2 2" xfId="37690"/>
    <cellStyle name="Normal 2 22 5 2 2 3" xfId="24833"/>
    <cellStyle name="Normal 2 22 5 2 2 4" xfId="15458"/>
    <cellStyle name="Normal 2 22 5 2 3" xfId="36432"/>
    <cellStyle name="Normal 2 22 5 2 4" xfId="23575"/>
    <cellStyle name="Normal 2 22 5 2 5" xfId="14200"/>
    <cellStyle name="Normal 2 22 5 3" xfId="5909"/>
    <cellStyle name="Normal 2 22 5 3 2" xfId="37517"/>
    <cellStyle name="Normal 2 22 5 3 3" xfId="24660"/>
    <cellStyle name="Normal 2 22 5 3 4" xfId="15285"/>
    <cellStyle name="Normal 2 22 5 4" xfId="4650"/>
    <cellStyle name="Normal 2 22 5 4 2" xfId="36261"/>
    <cellStyle name="Normal 2 22 5 4 3" xfId="23404"/>
    <cellStyle name="Normal 2 22 5 4 4" xfId="14029"/>
    <cellStyle name="Normal 2 22 5 5" xfId="19466"/>
    <cellStyle name="Normal 2 22 5 6" xfId="28842"/>
    <cellStyle name="Normal 2 22 5 7" xfId="32566"/>
    <cellStyle name="Normal 2 22 5 8" xfId="10332"/>
    <cellStyle name="Normal 2 22 6" xfId="996"/>
    <cellStyle name="Normal 2 22 6 2" xfId="6073"/>
    <cellStyle name="Normal 2 22 6 2 2" xfId="37681"/>
    <cellStyle name="Normal 2 22 6 2 3" xfId="24824"/>
    <cellStyle name="Normal 2 22 6 2 4" xfId="15449"/>
    <cellStyle name="Normal 2 22 6 3" xfId="4815"/>
    <cellStyle name="Normal 2 22 6 3 2" xfId="36423"/>
    <cellStyle name="Normal 2 22 6 3 3" xfId="23566"/>
    <cellStyle name="Normal 2 22 6 3 4" xfId="14191"/>
    <cellStyle name="Normal 2 22 6 4" xfId="19581"/>
    <cellStyle name="Normal 2 22 6 5" xfId="28957"/>
    <cellStyle name="Normal 2 22 6 6" xfId="32681"/>
    <cellStyle name="Normal 2 22 6 7" xfId="10447"/>
    <cellStyle name="Normal 2 22 7" xfId="1112"/>
    <cellStyle name="Normal 2 22 7 2" xfId="6705"/>
    <cellStyle name="Normal 2 22 7 2 2" xfId="38311"/>
    <cellStyle name="Normal 2 22 7 2 3" xfId="25454"/>
    <cellStyle name="Normal 2 22 7 2 4" xfId="16079"/>
    <cellStyle name="Normal 2 22 7 3" xfId="4165"/>
    <cellStyle name="Normal 2 22 7 3 2" xfId="35779"/>
    <cellStyle name="Normal 2 22 7 3 3" xfId="22921"/>
    <cellStyle name="Normal 2 22 7 3 4" xfId="13546"/>
    <cellStyle name="Normal 2 22 7 4" xfId="19696"/>
    <cellStyle name="Normal 2 22 7 5" xfId="29072"/>
    <cellStyle name="Normal 2 22 7 6" xfId="32796"/>
    <cellStyle name="Normal 2 22 7 7" xfId="10562"/>
    <cellStyle name="Normal 2 22 8" xfId="1227"/>
    <cellStyle name="Normal 2 22 8 2" xfId="5421"/>
    <cellStyle name="Normal 2 22 8 2 2" xfId="37029"/>
    <cellStyle name="Normal 2 22 8 2 3" xfId="24172"/>
    <cellStyle name="Normal 2 22 8 2 4" xfId="14797"/>
    <cellStyle name="Normal 2 22 8 3" xfId="19810"/>
    <cellStyle name="Normal 2 22 8 4" xfId="29186"/>
    <cellStyle name="Normal 2 22 8 5" xfId="32910"/>
    <cellStyle name="Normal 2 22 8 6" xfId="10676"/>
    <cellStyle name="Normal 2 22 9" xfId="1342"/>
    <cellStyle name="Normal 2 22 9 2" xfId="6011"/>
    <cellStyle name="Normal 2 22 9 2 2" xfId="37619"/>
    <cellStyle name="Normal 2 22 9 2 3" xfId="24762"/>
    <cellStyle name="Normal 2 22 9 2 4" xfId="15387"/>
    <cellStyle name="Normal 2 22 9 3" xfId="19924"/>
    <cellStyle name="Normal 2 22 9 4" xfId="29300"/>
    <cellStyle name="Normal 2 22 9 5" xfId="33024"/>
    <cellStyle name="Normal 2 22 9 6" xfId="10790"/>
    <cellStyle name="Normal 2 23" xfId="119"/>
    <cellStyle name="Normal 2 23 10" xfId="1451"/>
    <cellStyle name="Normal 2 23 10 2" xfId="6747"/>
    <cellStyle name="Normal 2 23 10 2 2" xfId="38353"/>
    <cellStyle name="Normal 2 23 10 2 3" xfId="25496"/>
    <cellStyle name="Normal 2 23 10 2 4" xfId="16121"/>
    <cellStyle name="Normal 2 23 10 3" xfId="20032"/>
    <cellStyle name="Normal 2 23 10 4" xfId="29408"/>
    <cellStyle name="Normal 2 23 10 5" xfId="33132"/>
    <cellStyle name="Normal 2 23 10 6" xfId="10898"/>
    <cellStyle name="Normal 2 23 11" xfId="1583"/>
    <cellStyle name="Normal 2 23 11 2" xfId="7063"/>
    <cellStyle name="Normal 2 23 11 2 2" xfId="38669"/>
    <cellStyle name="Normal 2 23 11 2 3" xfId="25812"/>
    <cellStyle name="Normal 2 23 11 2 4" xfId="16437"/>
    <cellStyle name="Normal 2 23 11 3" xfId="20159"/>
    <cellStyle name="Normal 2 23 11 4" xfId="29535"/>
    <cellStyle name="Normal 2 23 11 5" xfId="33258"/>
    <cellStyle name="Normal 2 23 11 6" xfId="11025"/>
    <cellStyle name="Normal 2 23 12" xfId="1699"/>
    <cellStyle name="Normal 2 23 12 2" xfId="7178"/>
    <cellStyle name="Normal 2 23 12 2 2" xfId="38784"/>
    <cellStyle name="Normal 2 23 12 2 3" xfId="25927"/>
    <cellStyle name="Normal 2 23 12 2 4" xfId="16552"/>
    <cellStyle name="Normal 2 23 12 3" xfId="20274"/>
    <cellStyle name="Normal 2 23 12 4" xfId="29650"/>
    <cellStyle name="Normal 2 23 12 5" xfId="33373"/>
    <cellStyle name="Normal 2 23 12 6" xfId="11140"/>
    <cellStyle name="Normal 2 23 13" xfId="1873"/>
    <cellStyle name="Normal 2 23 13 2" xfId="7351"/>
    <cellStyle name="Normal 2 23 13 2 2" xfId="38957"/>
    <cellStyle name="Normal 2 23 13 2 3" xfId="26100"/>
    <cellStyle name="Normal 2 23 13 2 4" xfId="16725"/>
    <cellStyle name="Normal 2 23 13 3" xfId="20447"/>
    <cellStyle name="Normal 2 23 13 4" xfId="29823"/>
    <cellStyle name="Normal 2 23 13 5" xfId="33546"/>
    <cellStyle name="Normal 2 23 13 6" xfId="11313"/>
    <cellStyle name="Normal 2 23 14" xfId="1991"/>
    <cellStyle name="Normal 2 23 14 2" xfId="7468"/>
    <cellStyle name="Normal 2 23 14 2 2" xfId="39074"/>
    <cellStyle name="Normal 2 23 14 2 3" xfId="26217"/>
    <cellStyle name="Normal 2 23 14 2 4" xfId="16842"/>
    <cellStyle name="Normal 2 23 14 3" xfId="20564"/>
    <cellStyle name="Normal 2 23 14 4" xfId="29940"/>
    <cellStyle name="Normal 2 23 14 5" xfId="33663"/>
    <cellStyle name="Normal 2 23 14 6" xfId="11430"/>
    <cellStyle name="Normal 2 23 15" xfId="2108"/>
    <cellStyle name="Normal 2 23 15 2" xfId="7584"/>
    <cellStyle name="Normal 2 23 15 2 2" xfId="39190"/>
    <cellStyle name="Normal 2 23 15 2 3" xfId="26333"/>
    <cellStyle name="Normal 2 23 15 2 4" xfId="16958"/>
    <cellStyle name="Normal 2 23 15 3" xfId="20680"/>
    <cellStyle name="Normal 2 23 15 4" xfId="30056"/>
    <cellStyle name="Normal 2 23 15 5" xfId="33779"/>
    <cellStyle name="Normal 2 23 15 6" xfId="11546"/>
    <cellStyle name="Normal 2 23 16" xfId="2227"/>
    <cellStyle name="Normal 2 23 16 2" xfId="7702"/>
    <cellStyle name="Normal 2 23 16 2 2" xfId="39308"/>
    <cellStyle name="Normal 2 23 16 2 3" xfId="26451"/>
    <cellStyle name="Normal 2 23 16 2 4" xfId="17076"/>
    <cellStyle name="Normal 2 23 16 3" xfId="20798"/>
    <cellStyle name="Normal 2 23 16 4" xfId="30174"/>
    <cellStyle name="Normal 2 23 16 5" xfId="33897"/>
    <cellStyle name="Normal 2 23 16 6" xfId="11664"/>
    <cellStyle name="Normal 2 23 17" xfId="2346"/>
    <cellStyle name="Normal 2 23 17 2" xfId="7820"/>
    <cellStyle name="Normal 2 23 17 2 2" xfId="39426"/>
    <cellStyle name="Normal 2 23 17 2 3" xfId="26569"/>
    <cellStyle name="Normal 2 23 17 2 4" xfId="17194"/>
    <cellStyle name="Normal 2 23 17 3" xfId="20916"/>
    <cellStyle name="Normal 2 23 17 4" xfId="30292"/>
    <cellStyle name="Normal 2 23 17 5" xfId="34015"/>
    <cellStyle name="Normal 2 23 17 6" xfId="11782"/>
    <cellStyle name="Normal 2 23 18" xfId="2463"/>
    <cellStyle name="Normal 2 23 18 2" xfId="7936"/>
    <cellStyle name="Normal 2 23 18 2 2" xfId="39542"/>
    <cellStyle name="Normal 2 23 18 2 3" xfId="26685"/>
    <cellStyle name="Normal 2 23 18 2 4" xfId="17310"/>
    <cellStyle name="Normal 2 23 18 3" xfId="21032"/>
    <cellStyle name="Normal 2 23 18 4" xfId="30408"/>
    <cellStyle name="Normal 2 23 18 5" xfId="34131"/>
    <cellStyle name="Normal 2 23 18 6" xfId="11898"/>
    <cellStyle name="Normal 2 23 19" xfId="2581"/>
    <cellStyle name="Normal 2 23 19 2" xfId="8053"/>
    <cellStyle name="Normal 2 23 19 2 2" xfId="39659"/>
    <cellStyle name="Normal 2 23 19 2 3" xfId="26802"/>
    <cellStyle name="Normal 2 23 19 2 4" xfId="17427"/>
    <cellStyle name="Normal 2 23 19 3" xfId="21149"/>
    <cellStyle name="Normal 2 23 19 4" xfId="30525"/>
    <cellStyle name="Normal 2 23 19 5" xfId="34248"/>
    <cellStyle name="Normal 2 23 19 6" xfId="12015"/>
    <cellStyle name="Normal 2 23 2" xfId="175"/>
    <cellStyle name="Normal 2 23 2 10" xfId="1639"/>
    <cellStyle name="Normal 2 23 2 10 2" xfId="7119"/>
    <cellStyle name="Normal 2 23 2 10 2 2" xfId="38725"/>
    <cellStyle name="Normal 2 23 2 10 2 3" xfId="25868"/>
    <cellStyle name="Normal 2 23 2 10 2 4" xfId="16493"/>
    <cellStyle name="Normal 2 23 2 10 3" xfId="20215"/>
    <cellStyle name="Normal 2 23 2 10 4" xfId="29591"/>
    <cellStyle name="Normal 2 23 2 10 5" xfId="33314"/>
    <cellStyle name="Normal 2 23 2 10 6" xfId="11081"/>
    <cellStyle name="Normal 2 23 2 11" xfId="1755"/>
    <cellStyle name="Normal 2 23 2 11 2" xfId="7234"/>
    <cellStyle name="Normal 2 23 2 11 2 2" xfId="38840"/>
    <cellStyle name="Normal 2 23 2 11 2 3" xfId="25983"/>
    <cellStyle name="Normal 2 23 2 11 2 4" xfId="16608"/>
    <cellStyle name="Normal 2 23 2 11 3" xfId="20330"/>
    <cellStyle name="Normal 2 23 2 11 4" xfId="29706"/>
    <cellStyle name="Normal 2 23 2 11 5" xfId="33429"/>
    <cellStyle name="Normal 2 23 2 11 6" xfId="11196"/>
    <cellStyle name="Normal 2 23 2 12" xfId="1929"/>
    <cellStyle name="Normal 2 23 2 12 2" xfId="7407"/>
    <cellStyle name="Normal 2 23 2 12 2 2" xfId="39013"/>
    <cellStyle name="Normal 2 23 2 12 2 3" xfId="26156"/>
    <cellStyle name="Normal 2 23 2 12 2 4" xfId="16781"/>
    <cellStyle name="Normal 2 23 2 12 3" xfId="20503"/>
    <cellStyle name="Normal 2 23 2 12 4" xfId="29879"/>
    <cellStyle name="Normal 2 23 2 12 5" xfId="33602"/>
    <cellStyle name="Normal 2 23 2 12 6" xfId="11369"/>
    <cellStyle name="Normal 2 23 2 13" xfId="2047"/>
    <cellStyle name="Normal 2 23 2 13 2" xfId="7524"/>
    <cellStyle name="Normal 2 23 2 13 2 2" xfId="39130"/>
    <cellStyle name="Normal 2 23 2 13 2 3" xfId="26273"/>
    <cellStyle name="Normal 2 23 2 13 2 4" xfId="16898"/>
    <cellStyle name="Normal 2 23 2 13 3" xfId="20620"/>
    <cellStyle name="Normal 2 23 2 13 4" xfId="29996"/>
    <cellStyle name="Normal 2 23 2 13 5" xfId="33719"/>
    <cellStyle name="Normal 2 23 2 13 6" xfId="11486"/>
    <cellStyle name="Normal 2 23 2 14" xfId="2164"/>
    <cellStyle name="Normal 2 23 2 14 2" xfId="7640"/>
    <cellStyle name="Normal 2 23 2 14 2 2" xfId="39246"/>
    <cellStyle name="Normal 2 23 2 14 2 3" xfId="26389"/>
    <cellStyle name="Normal 2 23 2 14 2 4" xfId="17014"/>
    <cellStyle name="Normal 2 23 2 14 3" xfId="20736"/>
    <cellStyle name="Normal 2 23 2 14 4" xfId="30112"/>
    <cellStyle name="Normal 2 23 2 14 5" xfId="33835"/>
    <cellStyle name="Normal 2 23 2 14 6" xfId="11602"/>
    <cellStyle name="Normal 2 23 2 15" xfId="2283"/>
    <cellStyle name="Normal 2 23 2 15 2" xfId="7758"/>
    <cellStyle name="Normal 2 23 2 15 2 2" xfId="39364"/>
    <cellStyle name="Normal 2 23 2 15 2 3" xfId="26507"/>
    <cellStyle name="Normal 2 23 2 15 2 4" xfId="17132"/>
    <cellStyle name="Normal 2 23 2 15 3" xfId="20854"/>
    <cellStyle name="Normal 2 23 2 15 4" xfId="30230"/>
    <cellStyle name="Normal 2 23 2 15 5" xfId="33953"/>
    <cellStyle name="Normal 2 23 2 15 6" xfId="11720"/>
    <cellStyle name="Normal 2 23 2 16" xfId="2402"/>
    <cellStyle name="Normal 2 23 2 16 2" xfId="7876"/>
    <cellStyle name="Normal 2 23 2 16 2 2" xfId="39482"/>
    <cellStyle name="Normal 2 23 2 16 2 3" xfId="26625"/>
    <cellStyle name="Normal 2 23 2 16 2 4" xfId="17250"/>
    <cellStyle name="Normal 2 23 2 16 3" xfId="20972"/>
    <cellStyle name="Normal 2 23 2 16 4" xfId="30348"/>
    <cellStyle name="Normal 2 23 2 16 5" xfId="34071"/>
    <cellStyle name="Normal 2 23 2 16 6" xfId="11838"/>
    <cellStyle name="Normal 2 23 2 17" xfId="2519"/>
    <cellStyle name="Normal 2 23 2 17 2" xfId="7992"/>
    <cellStyle name="Normal 2 23 2 17 2 2" xfId="39598"/>
    <cellStyle name="Normal 2 23 2 17 2 3" xfId="26741"/>
    <cellStyle name="Normal 2 23 2 17 2 4" xfId="17366"/>
    <cellStyle name="Normal 2 23 2 17 3" xfId="21088"/>
    <cellStyle name="Normal 2 23 2 17 4" xfId="30464"/>
    <cellStyle name="Normal 2 23 2 17 5" xfId="34187"/>
    <cellStyle name="Normal 2 23 2 17 6" xfId="11954"/>
    <cellStyle name="Normal 2 23 2 18" xfId="2637"/>
    <cellStyle name="Normal 2 23 2 18 2" xfId="8109"/>
    <cellStyle name="Normal 2 23 2 18 2 2" xfId="39715"/>
    <cellStyle name="Normal 2 23 2 18 2 3" xfId="26858"/>
    <cellStyle name="Normal 2 23 2 18 2 4" xfId="17483"/>
    <cellStyle name="Normal 2 23 2 18 3" xfId="21205"/>
    <cellStyle name="Normal 2 23 2 18 4" xfId="30581"/>
    <cellStyle name="Normal 2 23 2 18 5" xfId="34304"/>
    <cellStyle name="Normal 2 23 2 18 6" xfId="12071"/>
    <cellStyle name="Normal 2 23 2 19" xfId="2757"/>
    <cellStyle name="Normal 2 23 2 19 2" xfId="8228"/>
    <cellStyle name="Normal 2 23 2 19 2 2" xfId="39834"/>
    <cellStyle name="Normal 2 23 2 19 2 3" xfId="26977"/>
    <cellStyle name="Normal 2 23 2 19 2 4" xfId="17602"/>
    <cellStyle name="Normal 2 23 2 19 3" xfId="21324"/>
    <cellStyle name="Normal 2 23 2 19 4" xfId="30700"/>
    <cellStyle name="Normal 2 23 2 19 5" xfId="34423"/>
    <cellStyle name="Normal 2 23 2 19 6" xfId="12190"/>
    <cellStyle name="Normal 2 23 2 2" xfId="296"/>
    <cellStyle name="Normal 2 23 2 2 2" xfId="664"/>
    <cellStyle name="Normal 2 23 2 2 2 2" xfId="4828"/>
    <cellStyle name="Normal 2 23 2 2 2 2 2" xfId="6086"/>
    <cellStyle name="Normal 2 23 2 2 2 2 2 2" xfId="37694"/>
    <cellStyle name="Normal 2 23 2 2 2 2 2 3" xfId="24837"/>
    <cellStyle name="Normal 2 23 2 2 2 2 2 4" xfId="15462"/>
    <cellStyle name="Normal 2 23 2 2 2 2 3" xfId="36436"/>
    <cellStyle name="Normal 2 23 2 2 2 2 4" xfId="23579"/>
    <cellStyle name="Normal 2 23 2 2 2 2 5" xfId="14204"/>
    <cellStyle name="Normal 2 23 2 2 2 3" xfId="5675"/>
    <cellStyle name="Normal 2 23 2 2 2 3 2" xfId="37283"/>
    <cellStyle name="Normal 2 23 2 2 2 3 3" xfId="24426"/>
    <cellStyle name="Normal 2 23 2 2 2 3 4" xfId="15051"/>
    <cellStyle name="Normal 2 23 2 2 2 4" xfId="4415"/>
    <cellStyle name="Normal 2 23 2 2 2 4 2" xfId="36029"/>
    <cellStyle name="Normal 2 23 2 2 2 4 3" xfId="23171"/>
    <cellStyle name="Normal 2 23 2 2 2 4 4" xfId="13796"/>
    <cellStyle name="Normal 2 23 2 2 2 5" xfId="32347"/>
    <cellStyle name="Normal 2 23 2 2 2 6" xfId="22689"/>
    <cellStyle name="Normal 2 23 2 2 2 7" xfId="10118"/>
    <cellStyle name="Normal 2 23 2 2 3" xfId="4827"/>
    <cellStyle name="Normal 2 23 2 2 3 2" xfId="6085"/>
    <cellStyle name="Normal 2 23 2 2 3 2 2" xfId="37693"/>
    <cellStyle name="Normal 2 23 2 2 3 2 3" xfId="24836"/>
    <cellStyle name="Normal 2 23 2 2 3 2 4" xfId="15461"/>
    <cellStyle name="Normal 2 23 2 2 3 3" xfId="36435"/>
    <cellStyle name="Normal 2 23 2 2 3 4" xfId="23578"/>
    <cellStyle name="Normal 2 23 2 2 3 5" xfId="14203"/>
    <cellStyle name="Normal 2 23 2 2 4" xfId="5599"/>
    <cellStyle name="Normal 2 23 2 2 4 2" xfId="37207"/>
    <cellStyle name="Normal 2 23 2 2 4 3" xfId="24350"/>
    <cellStyle name="Normal 2 23 2 2 4 4" xfId="14975"/>
    <cellStyle name="Normal 2 23 2 2 5" xfId="4339"/>
    <cellStyle name="Normal 2 23 2 2 5 2" xfId="35953"/>
    <cellStyle name="Normal 2 23 2 2 5 3" xfId="23095"/>
    <cellStyle name="Normal 2 23 2 2 5 4" xfId="13720"/>
    <cellStyle name="Normal 2 23 2 2 6" xfId="19252"/>
    <cellStyle name="Normal 2 23 2 2 7" xfId="28628"/>
    <cellStyle name="Normal 2 23 2 2 8" xfId="32106"/>
    <cellStyle name="Normal 2 23 2 2 9" xfId="9754"/>
    <cellStyle name="Normal 2 23 2 20" xfId="2872"/>
    <cellStyle name="Normal 2 23 2 20 2" xfId="8342"/>
    <cellStyle name="Normal 2 23 2 20 2 2" xfId="39948"/>
    <cellStyle name="Normal 2 23 2 20 2 3" xfId="27091"/>
    <cellStyle name="Normal 2 23 2 20 2 4" xfId="17716"/>
    <cellStyle name="Normal 2 23 2 20 3" xfId="21438"/>
    <cellStyle name="Normal 2 23 2 20 4" xfId="30814"/>
    <cellStyle name="Normal 2 23 2 20 5" xfId="34537"/>
    <cellStyle name="Normal 2 23 2 20 6" xfId="12304"/>
    <cellStyle name="Normal 2 23 2 21" xfId="2987"/>
    <cellStyle name="Normal 2 23 2 21 2" xfId="8456"/>
    <cellStyle name="Normal 2 23 2 21 2 2" xfId="40062"/>
    <cellStyle name="Normal 2 23 2 21 2 3" xfId="27205"/>
    <cellStyle name="Normal 2 23 2 21 2 4" xfId="17830"/>
    <cellStyle name="Normal 2 23 2 21 3" xfId="21552"/>
    <cellStyle name="Normal 2 23 2 21 4" xfId="30928"/>
    <cellStyle name="Normal 2 23 2 21 5" xfId="34651"/>
    <cellStyle name="Normal 2 23 2 21 6" xfId="12418"/>
    <cellStyle name="Normal 2 23 2 22" xfId="3102"/>
    <cellStyle name="Normal 2 23 2 22 2" xfId="8570"/>
    <cellStyle name="Normal 2 23 2 22 2 2" xfId="40176"/>
    <cellStyle name="Normal 2 23 2 22 2 3" xfId="27319"/>
    <cellStyle name="Normal 2 23 2 22 2 4" xfId="17944"/>
    <cellStyle name="Normal 2 23 2 22 3" xfId="21666"/>
    <cellStyle name="Normal 2 23 2 22 4" xfId="31042"/>
    <cellStyle name="Normal 2 23 2 22 5" xfId="34765"/>
    <cellStyle name="Normal 2 23 2 22 6" xfId="12532"/>
    <cellStyle name="Normal 2 23 2 23" xfId="3217"/>
    <cellStyle name="Normal 2 23 2 23 2" xfId="8684"/>
    <cellStyle name="Normal 2 23 2 23 2 2" xfId="40290"/>
    <cellStyle name="Normal 2 23 2 23 2 3" xfId="27433"/>
    <cellStyle name="Normal 2 23 2 23 2 4" xfId="18058"/>
    <cellStyle name="Normal 2 23 2 23 3" xfId="21780"/>
    <cellStyle name="Normal 2 23 2 23 4" xfId="31156"/>
    <cellStyle name="Normal 2 23 2 23 5" xfId="34879"/>
    <cellStyle name="Normal 2 23 2 23 6" xfId="12646"/>
    <cellStyle name="Normal 2 23 2 24" xfId="3332"/>
    <cellStyle name="Normal 2 23 2 24 2" xfId="8798"/>
    <cellStyle name="Normal 2 23 2 24 2 2" xfId="40404"/>
    <cellStyle name="Normal 2 23 2 24 2 3" xfId="27547"/>
    <cellStyle name="Normal 2 23 2 24 2 4" xfId="18172"/>
    <cellStyle name="Normal 2 23 2 24 3" xfId="21894"/>
    <cellStyle name="Normal 2 23 2 24 4" xfId="31270"/>
    <cellStyle name="Normal 2 23 2 24 5" xfId="34993"/>
    <cellStyle name="Normal 2 23 2 24 6" xfId="12760"/>
    <cellStyle name="Normal 2 23 2 25" xfId="3450"/>
    <cellStyle name="Normal 2 23 2 25 2" xfId="8915"/>
    <cellStyle name="Normal 2 23 2 25 2 2" xfId="40521"/>
    <cellStyle name="Normal 2 23 2 25 2 3" xfId="27664"/>
    <cellStyle name="Normal 2 23 2 25 2 4" xfId="18289"/>
    <cellStyle name="Normal 2 23 2 25 3" xfId="22011"/>
    <cellStyle name="Normal 2 23 2 25 4" xfId="31387"/>
    <cellStyle name="Normal 2 23 2 25 5" xfId="35110"/>
    <cellStyle name="Normal 2 23 2 25 6" xfId="12877"/>
    <cellStyle name="Normal 2 23 2 26" xfId="3570"/>
    <cellStyle name="Normal 2 23 2 26 2" xfId="9034"/>
    <cellStyle name="Normal 2 23 2 26 2 2" xfId="40640"/>
    <cellStyle name="Normal 2 23 2 26 2 3" xfId="27783"/>
    <cellStyle name="Normal 2 23 2 26 2 4" xfId="18408"/>
    <cellStyle name="Normal 2 23 2 26 3" xfId="22130"/>
    <cellStyle name="Normal 2 23 2 26 4" xfId="31506"/>
    <cellStyle name="Normal 2 23 2 26 5" xfId="35229"/>
    <cellStyle name="Normal 2 23 2 26 6" xfId="12996"/>
    <cellStyle name="Normal 2 23 2 27" xfId="3702"/>
    <cellStyle name="Normal 2 23 2 27 2" xfId="9165"/>
    <cellStyle name="Normal 2 23 2 27 2 2" xfId="40771"/>
    <cellStyle name="Normal 2 23 2 27 2 3" xfId="27914"/>
    <cellStyle name="Normal 2 23 2 27 2 4" xfId="18539"/>
    <cellStyle name="Normal 2 23 2 27 3" xfId="22261"/>
    <cellStyle name="Normal 2 23 2 27 4" xfId="31637"/>
    <cellStyle name="Normal 2 23 2 27 5" xfId="35360"/>
    <cellStyle name="Normal 2 23 2 27 6" xfId="13127"/>
    <cellStyle name="Normal 2 23 2 28" xfId="3818"/>
    <cellStyle name="Normal 2 23 2 28 2" xfId="9280"/>
    <cellStyle name="Normal 2 23 2 28 2 2" xfId="40886"/>
    <cellStyle name="Normal 2 23 2 28 2 3" xfId="28029"/>
    <cellStyle name="Normal 2 23 2 28 2 4" xfId="18654"/>
    <cellStyle name="Normal 2 23 2 28 3" xfId="22376"/>
    <cellStyle name="Normal 2 23 2 28 4" xfId="31752"/>
    <cellStyle name="Normal 2 23 2 28 5" xfId="35475"/>
    <cellStyle name="Normal 2 23 2 28 6" xfId="13242"/>
    <cellStyle name="Normal 2 23 2 29" xfId="3933"/>
    <cellStyle name="Normal 2 23 2 29 2" xfId="9394"/>
    <cellStyle name="Normal 2 23 2 29 2 2" xfId="41000"/>
    <cellStyle name="Normal 2 23 2 29 2 3" xfId="28143"/>
    <cellStyle name="Normal 2 23 2 29 2 4" xfId="18768"/>
    <cellStyle name="Normal 2 23 2 29 3" xfId="22490"/>
    <cellStyle name="Normal 2 23 2 29 4" xfId="31866"/>
    <cellStyle name="Normal 2 23 2 29 5" xfId="35589"/>
    <cellStyle name="Normal 2 23 2 29 6" xfId="13356"/>
    <cellStyle name="Normal 2 23 2 3" xfId="813"/>
    <cellStyle name="Normal 2 23 2 3 2" xfId="4829"/>
    <cellStyle name="Normal 2 23 2 3 2 2" xfId="6087"/>
    <cellStyle name="Normal 2 23 2 3 2 2 2" xfId="37695"/>
    <cellStyle name="Normal 2 23 2 3 2 2 3" xfId="24838"/>
    <cellStyle name="Normal 2 23 2 3 2 2 4" xfId="15463"/>
    <cellStyle name="Normal 2 23 2 3 2 3" xfId="36437"/>
    <cellStyle name="Normal 2 23 2 3 2 4" xfId="23580"/>
    <cellStyle name="Normal 2 23 2 3 2 5" xfId="14205"/>
    <cellStyle name="Normal 2 23 2 3 3" xfId="5676"/>
    <cellStyle name="Normal 2 23 2 3 3 2" xfId="37284"/>
    <cellStyle name="Normal 2 23 2 3 3 3" xfId="24427"/>
    <cellStyle name="Normal 2 23 2 3 3 4" xfId="15052"/>
    <cellStyle name="Normal 2 23 2 3 4" xfId="4416"/>
    <cellStyle name="Normal 2 23 2 3 4 2" xfId="36030"/>
    <cellStyle name="Normal 2 23 2 3 4 3" xfId="23172"/>
    <cellStyle name="Normal 2 23 2 3 4 4" xfId="13797"/>
    <cellStyle name="Normal 2 23 2 3 5" xfId="19400"/>
    <cellStyle name="Normal 2 23 2 3 6" xfId="28776"/>
    <cellStyle name="Normal 2 23 2 3 7" xfId="32227"/>
    <cellStyle name="Normal 2 23 2 3 8" xfId="10266"/>
    <cellStyle name="Normal 2 23 2 30" xfId="537"/>
    <cellStyle name="Normal 2 23 2 30 2" xfId="9514"/>
    <cellStyle name="Normal 2 23 2 30 2 2" xfId="41120"/>
    <cellStyle name="Normal 2 23 2 30 2 3" xfId="28263"/>
    <cellStyle name="Normal 2 23 2 30 2 4" xfId="18888"/>
    <cellStyle name="Normal 2 23 2 30 3" xfId="22610"/>
    <cellStyle name="Normal 2 23 2 30 4" xfId="28504"/>
    <cellStyle name="Normal 2 23 2 30 5" xfId="32468"/>
    <cellStyle name="Normal 2 23 2 30 6" xfId="9994"/>
    <cellStyle name="Normal 2 23 2 31" xfId="416"/>
    <cellStyle name="Normal 2 23 2 31 2" xfId="5596"/>
    <cellStyle name="Normal 2 23 2 31 2 2" xfId="37204"/>
    <cellStyle name="Normal 2 23 2 31 2 3" xfId="24347"/>
    <cellStyle name="Normal 2 23 2 31 2 4" xfId="14972"/>
    <cellStyle name="Normal 2 23 2 31 3" xfId="19128"/>
    <cellStyle name="Normal 2 23 2 31 4" xfId="9874"/>
    <cellStyle name="Normal 2 23 2 32" xfId="4098"/>
    <cellStyle name="Normal 2 23 2 32 2" xfId="35712"/>
    <cellStyle name="Normal 2 23 2 32 3" xfId="22854"/>
    <cellStyle name="Normal 2 23 2 32 4" xfId="13479"/>
    <cellStyle name="Normal 2 23 2 33" xfId="19008"/>
    <cellStyle name="Normal 2 23 2 34" xfId="28384"/>
    <cellStyle name="Normal 2 23 2 35" xfId="31986"/>
    <cellStyle name="Normal 2 23 2 36" xfId="9634"/>
    <cellStyle name="Normal 2 23 2 4" xfId="930"/>
    <cellStyle name="Normal 2 23 2 4 2" xfId="4830"/>
    <cellStyle name="Normal 2 23 2 4 2 2" xfId="6088"/>
    <cellStyle name="Normal 2 23 2 4 2 2 2" xfId="37696"/>
    <cellStyle name="Normal 2 23 2 4 2 2 3" xfId="24839"/>
    <cellStyle name="Normal 2 23 2 4 2 2 4" xfId="15464"/>
    <cellStyle name="Normal 2 23 2 4 2 3" xfId="36438"/>
    <cellStyle name="Normal 2 23 2 4 2 4" xfId="23581"/>
    <cellStyle name="Normal 2 23 2 4 2 5" xfId="14206"/>
    <cellStyle name="Normal 2 23 2 4 3" xfId="5959"/>
    <cellStyle name="Normal 2 23 2 4 3 2" xfId="37567"/>
    <cellStyle name="Normal 2 23 2 4 3 3" xfId="24710"/>
    <cellStyle name="Normal 2 23 2 4 3 4" xfId="15335"/>
    <cellStyle name="Normal 2 23 2 4 4" xfId="4700"/>
    <cellStyle name="Normal 2 23 2 4 4 2" xfId="36311"/>
    <cellStyle name="Normal 2 23 2 4 4 3" xfId="23454"/>
    <cellStyle name="Normal 2 23 2 4 4 4" xfId="14079"/>
    <cellStyle name="Normal 2 23 2 4 5" xfId="19516"/>
    <cellStyle name="Normal 2 23 2 4 6" xfId="28892"/>
    <cellStyle name="Normal 2 23 2 4 7" xfId="32616"/>
    <cellStyle name="Normal 2 23 2 4 8" xfId="10382"/>
    <cellStyle name="Normal 2 23 2 5" xfId="1046"/>
    <cellStyle name="Normal 2 23 2 5 2" xfId="6084"/>
    <cellStyle name="Normal 2 23 2 5 2 2" xfId="37692"/>
    <cellStyle name="Normal 2 23 2 5 2 3" xfId="24835"/>
    <cellStyle name="Normal 2 23 2 5 2 4" xfId="15460"/>
    <cellStyle name="Normal 2 23 2 5 3" xfId="4826"/>
    <cellStyle name="Normal 2 23 2 5 3 2" xfId="36434"/>
    <cellStyle name="Normal 2 23 2 5 3 3" xfId="23577"/>
    <cellStyle name="Normal 2 23 2 5 3 4" xfId="14202"/>
    <cellStyle name="Normal 2 23 2 5 4" xfId="19631"/>
    <cellStyle name="Normal 2 23 2 5 5" xfId="29007"/>
    <cellStyle name="Normal 2 23 2 5 6" xfId="32731"/>
    <cellStyle name="Normal 2 23 2 5 7" xfId="10497"/>
    <cellStyle name="Normal 2 23 2 6" xfId="1162"/>
    <cellStyle name="Normal 2 23 2 6 2" xfId="6645"/>
    <cellStyle name="Normal 2 23 2 6 2 2" xfId="38253"/>
    <cellStyle name="Normal 2 23 2 6 2 3" xfId="25396"/>
    <cellStyle name="Normal 2 23 2 6 2 4" xfId="16021"/>
    <cellStyle name="Normal 2 23 2 6 3" xfId="4215"/>
    <cellStyle name="Normal 2 23 2 6 3 2" xfId="35829"/>
    <cellStyle name="Normal 2 23 2 6 3 3" xfId="22971"/>
    <cellStyle name="Normal 2 23 2 6 3 4" xfId="13596"/>
    <cellStyle name="Normal 2 23 2 6 4" xfId="19746"/>
    <cellStyle name="Normal 2 23 2 6 5" xfId="29122"/>
    <cellStyle name="Normal 2 23 2 6 6" xfId="32846"/>
    <cellStyle name="Normal 2 23 2 6 7" xfId="10612"/>
    <cellStyle name="Normal 2 23 2 7" xfId="1277"/>
    <cellStyle name="Normal 2 23 2 7 2" xfId="5471"/>
    <cellStyle name="Normal 2 23 2 7 2 2" xfId="37079"/>
    <cellStyle name="Normal 2 23 2 7 2 3" xfId="24222"/>
    <cellStyle name="Normal 2 23 2 7 2 4" xfId="14847"/>
    <cellStyle name="Normal 2 23 2 7 3" xfId="19860"/>
    <cellStyle name="Normal 2 23 2 7 4" xfId="29236"/>
    <cellStyle name="Normal 2 23 2 7 5" xfId="32960"/>
    <cellStyle name="Normal 2 23 2 7 6" xfId="10726"/>
    <cellStyle name="Normal 2 23 2 8" xfId="1392"/>
    <cellStyle name="Normal 2 23 2 8 2" xfId="5379"/>
    <cellStyle name="Normal 2 23 2 8 2 2" xfId="36987"/>
    <cellStyle name="Normal 2 23 2 8 2 3" xfId="24130"/>
    <cellStyle name="Normal 2 23 2 8 2 4" xfId="14755"/>
    <cellStyle name="Normal 2 23 2 8 3" xfId="19974"/>
    <cellStyle name="Normal 2 23 2 8 4" xfId="29350"/>
    <cellStyle name="Normal 2 23 2 8 5" xfId="33074"/>
    <cellStyle name="Normal 2 23 2 8 6" xfId="10840"/>
    <cellStyle name="Normal 2 23 2 9" xfId="1507"/>
    <cellStyle name="Normal 2 23 2 9 2" xfId="6919"/>
    <cellStyle name="Normal 2 23 2 9 2 2" xfId="38525"/>
    <cellStyle name="Normal 2 23 2 9 2 3" xfId="25668"/>
    <cellStyle name="Normal 2 23 2 9 2 4" xfId="16293"/>
    <cellStyle name="Normal 2 23 2 9 3" xfId="20088"/>
    <cellStyle name="Normal 2 23 2 9 4" xfId="29464"/>
    <cellStyle name="Normal 2 23 2 9 5" xfId="33188"/>
    <cellStyle name="Normal 2 23 2 9 6" xfId="10954"/>
    <cellStyle name="Normal 2 23 20" xfId="2701"/>
    <cellStyle name="Normal 2 23 20 2" xfId="8172"/>
    <cellStyle name="Normal 2 23 20 2 2" xfId="39778"/>
    <cellStyle name="Normal 2 23 20 2 3" xfId="26921"/>
    <cellStyle name="Normal 2 23 20 2 4" xfId="17546"/>
    <cellStyle name="Normal 2 23 20 3" xfId="21268"/>
    <cellStyle name="Normal 2 23 20 4" xfId="30644"/>
    <cellStyle name="Normal 2 23 20 5" xfId="34367"/>
    <cellStyle name="Normal 2 23 20 6" xfId="12134"/>
    <cellStyle name="Normal 2 23 21" xfId="2816"/>
    <cellStyle name="Normal 2 23 21 2" xfId="8286"/>
    <cellStyle name="Normal 2 23 21 2 2" xfId="39892"/>
    <cellStyle name="Normal 2 23 21 2 3" xfId="27035"/>
    <cellStyle name="Normal 2 23 21 2 4" xfId="17660"/>
    <cellStyle name="Normal 2 23 21 3" xfId="21382"/>
    <cellStyle name="Normal 2 23 21 4" xfId="30758"/>
    <cellStyle name="Normal 2 23 21 5" xfId="34481"/>
    <cellStyle name="Normal 2 23 21 6" xfId="12248"/>
    <cellStyle name="Normal 2 23 22" xfId="2931"/>
    <cellStyle name="Normal 2 23 22 2" xfId="8400"/>
    <cellStyle name="Normal 2 23 22 2 2" xfId="40006"/>
    <cellStyle name="Normal 2 23 22 2 3" xfId="27149"/>
    <cellStyle name="Normal 2 23 22 2 4" xfId="17774"/>
    <cellStyle name="Normal 2 23 22 3" xfId="21496"/>
    <cellStyle name="Normal 2 23 22 4" xfId="30872"/>
    <cellStyle name="Normal 2 23 22 5" xfId="34595"/>
    <cellStyle name="Normal 2 23 22 6" xfId="12362"/>
    <cellStyle name="Normal 2 23 23" xfId="3046"/>
    <cellStyle name="Normal 2 23 23 2" xfId="8514"/>
    <cellStyle name="Normal 2 23 23 2 2" xfId="40120"/>
    <cellStyle name="Normal 2 23 23 2 3" xfId="27263"/>
    <cellStyle name="Normal 2 23 23 2 4" xfId="17888"/>
    <cellStyle name="Normal 2 23 23 3" xfId="21610"/>
    <cellStyle name="Normal 2 23 23 4" xfId="30986"/>
    <cellStyle name="Normal 2 23 23 5" xfId="34709"/>
    <cellStyle name="Normal 2 23 23 6" xfId="12476"/>
    <cellStyle name="Normal 2 23 24" xfId="3161"/>
    <cellStyle name="Normal 2 23 24 2" xfId="8628"/>
    <cellStyle name="Normal 2 23 24 2 2" xfId="40234"/>
    <cellStyle name="Normal 2 23 24 2 3" xfId="27377"/>
    <cellStyle name="Normal 2 23 24 2 4" xfId="18002"/>
    <cellStyle name="Normal 2 23 24 3" xfId="21724"/>
    <cellStyle name="Normal 2 23 24 4" xfId="31100"/>
    <cellStyle name="Normal 2 23 24 5" xfId="34823"/>
    <cellStyle name="Normal 2 23 24 6" xfId="12590"/>
    <cellStyle name="Normal 2 23 25" xfId="3276"/>
    <cellStyle name="Normal 2 23 25 2" xfId="8742"/>
    <cellStyle name="Normal 2 23 25 2 2" xfId="40348"/>
    <cellStyle name="Normal 2 23 25 2 3" xfId="27491"/>
    <cellStyle name="Normal 2 23 25 2 4" xfId="18116"/>
    <cellStyle name="Normal 2 23 25 3" xfId="21838"/>
    <cellStyle name="Normal 2 23 25 4" xfId="31214"/>
    <cellStyle name="Normal 2 23 25 5" xfId="34937"/>
    <cellStyle name="Normal 2 23 25 6" xfId="12704"/>
    <cellStyle name="Normal 2 23 26" xfId="3394"/>
    <cellStyle name="Normal 2 23 26 2" xfId="8859"/>
    <cellStyle name="Normal 2 23 26 2 2" xfId="40465"/>
    <cellStyle name="Normal 2 23 26 2 3" xfId="27608"/>
    <cellStyle name="Normal 2 23 26 2 4" xfId="18233"/>
    <cellStyle name="Normal 2 23 26 3" xfId="21955"/>
    <cellStyle name="Normal 2 23 26 4" xfId="31331"/>
    <cellStyle name="Normal 2 23 26 5" xfId="35054"/>
    <cellStyle name="Normal 2 23 26 6" xfId="12821"/>
    <cellStyle name="Normal 2 23 27" xfId="3514"/>
    <cellStyle name="Normal 2 23 27 2" xfId="8978"/>
    <cellStyle name="Normal 2 23 27 2 2" xfId="40584"/>
    <cellStyle name="Normal 2 23 27 2 3" xfId="27727"/>
    <cellStyle name="Normal 2 23 27 2 4" xfId="18352"/>
    <cellStyle name="Normal 2 23 27 3" xfId="22074"/>
    <cellStyle name="Normal 2 23 27 4" xfId="31450"/>
    <cellStyle name="Normal 2 23 27 5" xfId="35173"/>
    <cellStyle name="Normal 2 23 27 6" xfId="12940"/>
    <cellStyle name="Normal 2 23 28" xfId="3646"/>
    <cellStyle name="Normal 2 23 28 2" xfId="9109"/>
    <cellStyle name="Normal 2 23 28 2 2" xfId="40715"/>
    <cellStyle name="Normal 2 23 28 2 3" xfId="27858"/>
    <cellStyle name="Normal 2 23 28 2 4" xfId="18483"/>
    <cellStyle name="Normal 2 23 28 3" xfId="22205"/>
    <cellStyle name="Normal 2 23 28 4" xfId="31581"/>
    <cellStyle name="Normal 2 23 28 5" xfId="35304"/>
    <cellStyle name="Normal 2 23 28 6" xfId="13071"/>
    <cellStyle name="Normal 2 23 29" xfId="3762"/>
    <cellStyle name="Normal 2 23 29 2" xfId="9224"/>
    <cellStyle name="Normal 2 23 29 2 2" xfId="40830"/>
    <cellStyle name="Normal 2 23 29 2 3" xfId="27973"/>
    <cellStyle name="Normal 2 23 29 2 4" xfId="18598"/>
    <cellStyle name="Normal 2 23 29 3" xfId="22320"/>
    <cellStyle name="Normal 2 23 29 4" xfId="31696"/>
    <cellStyle name="Normal 2 23 29 5" xfId="35419"/>
    <cellStyle name="Normal 2 23 29 6" xfId="13186"/>
    <cellStyle name="Normal 2 23 3" xfId="240"/>
    <cellStyle name="Normal 2 23 3 2" xfId="613"/>
    <cellStyle name="Normal 2 23 3 2 2" xfId="4832"/>
    <cellStyle name="Normal 2 23 3 2 2 2" xfId="6090"/>
    <cellStyle name="Normal 2 23 3 2 2 2 2" xfId="37698"/>
    <cellStyle name="Normal 2 23 3 2 2 2 3" xfId="24841"/>
    <cellStyle name="Normal 2 23 3 2 2 2 4" xfId="15466"/>
    <cellStyle name="Normal 2 23 3 2 2 3" xfId="36440"/>
    <cellStyle name="Normal 2 23 3 2 2 4" xfId="23583"/>
    <cellStyle name="Normal 2 23 3 2 2 5" xfId="14208"/>
    <cellStyle name="Normal 2 23 3 2 3" xfId="5677"/>
    <cellStyle name="Normal 2 23 3 2 3 2" xfId="37285"/>
    <cellStyle name="Normal 2 23 3 2 3 3" xfId="24428"/>
    <cellStyle name="Normal 2 23 3 2 3 4" xfId="15053"/>
    <cellStyle name="Normal 2 23 3 2 4" xfId="4417"/>
    <cellStyle name="Normal 2 23 3 2 4 2" xfId="36031"/>
    <cellStyle name="Normal 2 23 3 2 4 3" xfId="23173"/>
    <cellStyle name="Normal 2 23 3 2 4 4" xfId="13798"/>
    <cellStyle name="Normal 2 23 3 2 5" xfId="32291"/>
    <cellStyle name="Normal 2 23 3 2 6" xfId="22737"/>
    <cellStyle name="Normal 2 23 3 2 7" xfId="10068"/>
    <cellStyle name="Normal 2 23 3 3" xfId="4831"/>
    <cellStyle name="Normal 2 23 3 3 2" xfId="6089"/>
    <cellStyle name="Normal 2 23 3 3 2 2" xfId="37697"/>
    <cellStyle name="Normal 2 23 3 3 2 3" xfId="24840"/>
    <cellStyle name="Normal 2 23 3 3 2 4" xfId="15465"/>
    <cellStyle name="Normal 2 23 3 3 3" xfId="36439"/>
    <cellStyle name="Normal 2 23 3 3 4" xfId="23582"/>
    <cellStyle name="Normal 2 23 3 3 5" xfId="14207"/>
    <cellStyle name="Normal 2 23 3 4" xfId="5548"/>
    <cellStyle name="Normal 2 23 3 4 2" xfId="37156"/>
    <cellStyle name="Normal 2 23 3 4 3" xfId="24299"/>
    <cellStyle name="Normal 2 23 3 4 4" xfId="14924"/>
    <cellStyle name="Normal 2 23 3 5" xfId="4289"/>
    <cellStyle name="Normal 2 23 3 5 2" xfId="35903"/>
    <cellStyle name="Normal 2 23 3 5 3" xfId="23045"/>
    <cellStyle name="Normal 2 23 3 5 4" xfId="13670"/>
    <cellStyle name="Normal 2 23 3 6" xfId="19202"/>
    <cellStyle name="Normal 2 23 3 7" xfId="28578"/>
    <cellStyle name="Normal 2 23 3 8" xfId="32050"/>
    <cellStyle name="Normal 2 23 3 9" xfId="9698"/>
    <cellStyle name="Normal 2 23 30" xfId="3877"/>
    <cellStyle name="Normal 2 23 30 2" xfId="9338"/>
    <cellStyle name="Normal 2 23 30 2 2" xfId="40944"/>
    <cellStyle name="Normal 2 23 30 2 3" xfId="28087"/>
    <cellStyle name="Normal 2 23 30 2 4" xfId="18712"/>
    <cellStyle name="Normal 2 23 30 3" xfId="22434"/>
    <cellStyle name="Normal 2 23 30 4" xfId="31810"/>
    <cellStyle name="Normal 2 23 30 5" xfId="35533"/>
    <cellStyle name="Normal 2 23 30 6" xfId="13300"/>
    <cellStyle name="Normal 2 23 31" xfId="481"/>
    <cellStyle name="Normal 2 23 31 2" xfId="9458"/>
    <cellStyle name="Normal 2 23 31 2 2" xfId="41064"/>
    <cellStyle name="Normal 2 23 31 2 3" xfId="28207"/>
    <cellStyle name="Normal 2 23 31 2 4" xfId="18832"/>
    <cellStyle name="Normal 2 23 31 3" xfId="22554"/>
    <cellStyle name="Normal 2 23 31 4" xfId="28448"/>
    <cellStyle name="Normal 2 23 31 5" xfId="32412"/>
    <cellStyle name="Normal 2 23 31 6" xfId="9938"/>
    <cellStyle name="Normal 2 23 32" xfId="360"/>
    <cellStyle name="Normal 2 23 32 2" xfId="6793"/>
    <cellStyle name="Normal 2 23 32 2 2" xfId="38399"/>
    <cellStyle name="Normal 2 23 32 2 3" xfId="25542"/>
    <cellStyle name="Normal 2 23 32 2 4" xfId="16167"/>
    <cellStyle name="Normal 2 23 32 3" xfId="19072"/>
    <cellStyle name="Normal 2 23 32 4" xfId="9818"/>
    <cellStyle name="Normal 2 23 33" xfId="4042"/>
    <cellStyle name="Normal 2 23 33 2" xfId="35656"/>
    <cellStyle name="Normal 2 23 33 3" xfId="22798"/>
    <cellStyle name="Normal 2 23 33 4" xfId="13423"/>
    <cellStyle name="Normal 2 23 34" xfId="18952"/>
    <cellStyle name="Normal 2 23 35" xfId="28328"/>
    <cellStyle name="Normal 2 23 36" xfId="31930"/>
    <cellStyle name="Normal 2 23 37" xfId="9578"/>
    <cellStyle name="Normal 2 23 4" xfId="757"/>
    <cellStyle name="Normal 2 23 4 2" xfId="4833"/>
    <cellStyle name="Normal 2 23 4 2 2" xfId="6091"/>
    <cellStyle name="Normal 2 23 4 2 2 2" xfId="37699"/>
    <cellStyle name="Normal 2 23 4 2 2 3" xfId="24842"/>
    <cellStyle name="Normal 2 23 4 2 2 4" xfId="15467"/>
    <cellStyle name="Normal 2 23 4 2 3" xfId="36441"/>
    <cellStyle name="Normal 2 23 4 2 4" xfId="23584"/>
    <cellStyle name="Normal 2 23 4 2 5" xfId="14209"/>
    <cellStyle name="Normal 2 23 4 3" xfId="5678"/>
    <cellStyle name="Normal 2 23 4 3 2" xfId="37286"/>
    <cellStyle name="Normal 2 23 4 3 3" xfId="24429"/>
    <cellStyle name="Normal 2 23 4 3 4" xfId="15054"/>
    <cellStyle name="Normal 2 23 4 4" xfId="4418"/>
    <cellStyle name="Normal 2 23 4 4 2" xfId="36032"/>
    <cellStyle name="Normal 2 23 4 4 3" xfId="23174"/>
    <cellStyle name="Normal 2 23 4 4 4" xfId="13799"/>
    <cellStyle name="Normal 2 23 4 5" xfId="19344"/>
    <cellStyle name="Normal 2 23 4 6" xfId="28720"/>
    <cellStyle name="Normal 2 23 4 7" xfId="32171"/>
    <cellStyle name="Normal 2 23 4 8" xfId="10210"/>
    <cellStyle name="Normal 2 23 5" xfId="874"/>
    <cellStyle name="Normal 2 23 5 2" xfId="4834"/>
    <cellStyle name="Normal 2 23 5 2 2" xfId="6092"/>
    <cellStyle name="Normal 2 23 5 2 2 2" xfId="37700"/>
    <cellStyle name="Normal 2 23 5 2 2 3" xfId="24843"/>
    <cellStyle name="Normal 2 23 5 2 2 4" xfId="15468"/>
    <cellStyle name="Normal 2 23 5 2 3" xfId="36442"/>
    <cellStyle name="Normal 2 23 5 2 4" xfId="23585"/>
    <cellStyle name="Normal 2 23 5 2 5" xfId="14210"/>
    <cellStyle name="Normal 2 23 5 3" xfId="5903"/>
    <cellStyle name="Normal 2 23 5 3 2" xfId="37511"/>
    <cellStyle name="Normal 2 23 5 3 3" xfId="24654"/>
    <cellStyle name="Normal 2 23 5 3 4" xfId="15279"/>
    <cellStyle name="Normal 2 23 5 4" xfId="4644"/>
    <cellStyle name="Normal 2 23 5 4 2" xfId="36255"/>
    <cellStyle name="Normal 2 23 5 4 3" xfId="23398"/>
    <cellStyle name="Normal 2 23 5 4 4" xfId="14023"/>
    <cellStyle name="Normal 2 23 5 5" xfId="19460"/>
    <cellStyle name="Normal 2 23 5 6" xfId="28836"/>
    <cellStyle name="Normal 2 23 5 7" xfId="32560"/>
    <cellStyle name="Normal 2 23 5 8" xfId="10326"/>
    <cellStyle name="Normal 2 23 6" xfId="990"/>
    <cellStyle name="Normal 2 23 6 2" xfId="6083"/>
    <cellStyle name="Normal 2 23 6 2 2" xfId="37691"/>
    <cellStyle name="Normal 2 23 6 2 3" xfId="24834"/>
    <cellStyle name="Normal 2 23 6 2 4" xfId="15459"/>
    <cellStyle name="Normal 2 23 6 3" xfId="4825"/>
    <cellStyle name="Normal 2 23 6 3 2" xfId="36433"/>
    <cellStyle name="Normal 2 23 6 3 3" xfId="23576"/>
    <cellStyle name="Normal 2 23 6 3 4" xfId="14201"/>
    <cellStyle name="Normal 2 23 6 4" xfId="19575"/>
    <cellStyle name="Normal 2 23 6 5" xfId="28951"/>
    <cellStyle name="Normal 2 23 6 6" xfId="32675"/>
    <cellStyle name="Normal 2 23 6 7" xfId="10441"/>
    <cellStyle name="Normal 2 23 7" xfId="1106"/>
    <cellStyle name="Normal 2 23 7 2" xfId="7013"/>
    <cellStyle name="Normal 2 23 7 2 2" xfId="38619"/>
    <cellStyle name="Normal 2 23 7 2 3" xfId="25762"/>
    <cellStyle name="Normal 2 23 7 2 4" xfId="16387"/>
    <cellStyle name="Normal 2 23 7 3" xfId="4159"/>
    <cellStyle name="Normal 2 23 7 3 2" xfId="35773"/>
    <cellStyle name="Normal 2 23 7 3 3" xfId="22915"/>
    <cellStyle name="Normal 2 23 7 3 4" xfId="13540"/>
    <cellStyle name="Normal 2 23 7 4" xfId="19690"/>
    <cellStyle name="Normal 2 23 7 5" xfId="29066"/>
    <cellStyle name="Normal 2 23 7 6" xfId="32790"/>
    <cellStyle name="Normal 2 23 7 7" xfId="10556"/>
    <cellStyle name="Normal 2 23 8" xfId="1221"/>
    <cellStyle name="Normal 2 23 8 2" xfId="5415"/>
    <cellStyle name="Normal 2 23 8 2 2" xfId="37023"/>
    <cellStyle name="Normal 2 23 8 2 3" xfId="24166"/>
    <cellStyle name="Normal 2 23 8 2 4" xfId="14791"/>
    <cellStyle name="Normal 2 23 8 3" xfId="19804"/>
    <cellStyle name="Normal 2 23 8 4" xfId="29180"/>
    <cellStyle name="Normal 2 23 8 5" xfId="32904"/>
    <cellStyle name="Normal 2 23 8 6" xfId="10670"/>
    <cellStyle name="Normal 2 23 9" xfId="1336"/>
    <cellStyle name="Normal 2 23 9 2" xfId="6642"/>
    <cellStyle name="Normal 2 23 9 2 2" xfId="38250"/>
    <cellStyle name="Normal 2 23 9 2 3" xfId="25393"/>
    <cellStyle name="Normal 2 23 9 2 4" xfId="16018"/>
    <cellStyle name="Normal 2 23 9 3" xfId="19918"/>
    <cellStyle name="Normal 2 23 9 4" xfId="29294"/>
    <cellStyle name="Normal 2 23 9 5" xfId="33018"/>
    <cellStyle name="Normal 2 23 9 6" xfId="10784"/>
    <cellStyle name="Normal 2 24" xfId="122"/>
    <cellStyle name="Normal 2 24 10" xfId="1454"/>
    <cellStyle name="Normal 2 24 10 2" xfId="6771"/>
    <cellStyle name="Normal 2 24 10 2 2" xfId="38377"/>
    <cellStyle name="Normal 2 24 10 2 3" xfId="25520"/>
    <cellStyle name="Normal 2 24 10 2 4" xfId="16145"/>
    <cellStyle name="Normal 2 24 10 3" xfId="20035"/>
    <cellStyle name="Normal 2 24 10 4" xfId="29411"/>
    <cellStyle name="Normal 2 24 10 5" xfId="33135"/>
    <cellStyle name="Normal 2 24 10 6" xfId="10901"/>
    <cellStyle name="Normal 2 24 11" xfId="1586"/>
    <cellStyle name="Normal 2 24 11 2" xfId="7066"/>
    <cellStyle name="Normal 2 24 11 2 2" xfId="38672"/>
    <cellStyle name="Normal 2 24 11 2 3" xfId="25815"/>
    <cellStyle name="Normal 2 24 11 2 4" xfId="16440"/>
    <cellStyle name="Normal 2 24 11 3" xfId="20162"/>
    <cellStyle name="Normal 2 24 11 4" xfId="29538"/>
    <cellStyle name="Normal 2 24 11 5" xfId="33261"/>
    <cellStyle name="Normal 2 24 11 6" xfId="11028"/>
    <cellStyle name="Normal 2 24 12" xfId="1702"/>
    <cellStyle name="Normal 2 24 12 2" xfId="7181"/>
    <cellStyle name="Normal 2 24 12 2 2" xfId="38787"/>
    <cellStyle name="Normal 2 24 12 2 3" xfId="25930"/>
    <cellStyle name="Normal 2 24 12 2 4" xfId="16555"/>
    <cellStyle name="Normal 2 24 12 3" xfId="20277"/>
    <cellStyle name="Normal 2 24 12 4" xfId="29653"/>
    <cellStyle name="Normal 2 24 12 5" xfId="33376"/>
    <cellStyle name="Normal 2 24 12 6" xfId="11143"/>
    <cellStyle name="Normal 2 24 13" xfId="1876"/>
    <cellStyle name="Normal 2 24 13 2" xfId="7354"/>
    <cellStyle name="Normal 2 24 13 2 2" xfId="38960"/>
    <cellStyle name="Normal 2 24 13 2 3" xfId="26103"/>
    <cellStyle name="Normal 2 24 13 2 4" xfId="16728"/>
    <cellStyle name="Normal 2 24 13 3" xfId="20450"/>
    <cellStyle name="Normal 2 24 13 4" xfId="29826"/>
    <cellStyle name="Normal 2 24 13 5" xfId="33549"/>
    <cellStyle name="Normal 2 24 13 6" xfId="11316"/>
    <cellStyle name="Normal 2 24 14" xfId="1994"/>
    <cellStyle name="Normal 2 24 14 2" xfId="7471"/>
    <cellStyle name="Normal 2 24 14 2 2" xfId="39077"/>
    <cellStyle name="Normal 2 24 14 2 3" xfId="26220"/>
    <cellStyle name="Normal 2 24 14 2 4" xfId="16845"/>
    <cellStyle name="Normal 2 24 14 3" xfId="20567"/>
    <cellStyle name="Normal 2 24 14 4" xfId="29943"/>
    <cellStyle name="Normal 2 24 14 5" xfId="33666"/>
    <cellStyle name="Normal 2 24 14 6" xfId="11433"/>
    <cellStyle name="Normal 2 24 15" xfId="2111"/>
    <cellStyle name="Normal 2 24 15 2" xfId="7587"/>
    <cellStyle name="Normal 2 24 15 2 2" xfId="39193"/>
    <cellStyle name="Normal 2 24 15 2 3" xfId="26336"/>
    <cellStyle name="Normal 2 24 15 2 4" xfId="16961"/>
    <cellStyle name="Normal 2 24 15 3" xfId="20683"/>
    <cellStyle name="Normal 2 24 15 4" xfId="30059"/>
    <cellStyle name="Normal 2 24 15 5" xfId="33782"/>
    <cellStyle name="Normal 2 24 15 6" xfId="11549"/>
    <cellStyle name="Normal 2 24 16" xfId="2230"/>
    <cellStyle name="Normal 2 24 16 2" xfId="7705"/>
    <cellStyle name="Normal 2 24 16 2 2" xfId="39311"/>
    <cellStyle name="Normal 2 24 16 2 3" xfId="26454"/>
    <cellStyle name="Normal 2 24 16 2 4" xfId="17079"/>
    <cellStyle name="Normal 2 24 16 3" xfId="20801"/>
    <cellStyle name="Normal 2 24 16 4" xfId="30177"/>
    <cellStyle name="Normal 2 24 16 5" xfId="33900"/>
    <cellStyle name="Normal 2 24 16 6" xfId="11667"/>
    <cellStyle name="Normal 2 24 17" xfId="2349"/>
    <cellStyle name="Normal 2 24 17 2" xfId="7823"/>
    <cellStyle name="Normal 2 24 17 2 2" xfId="39429"/>
    <cellStyle name="Normal 2 24 17 2 3" xfId="26572"/>
    <cellStyle name="Normal 2 24 17 2 4" xfId="17197"/>
    <cellStyle name="Normal 2 24 17 3" xfId="20919"/>
    <cellStyle name="Normal 2 24 17 4" xfId="30295"/>
    <cellStyle name="Normal 2 24 17 5" xfId="34018"/>
    <cellStyle name="Normal 2 24 17 6" xfId="11785"/>
    <cellStyle name="Normal 2 24 18" xfId="2466"/>
    <cellStyle name="Normal 2 24 18 2" xfId="7939"/>
    <cellStyle name="Normal 2 24 18 2 2" xfId="39545"/>
    <cellStyle name="Normal 2 24 18 2 3" xfId="26688"/>
    <cellStyle name="Normal 2 24 18 2 4" xfId="17313"/>
    <cellStyle name="Normal 2 24 18 3" xfId="21035"/>
    <cellStyle name="Normal 2 24 18 4" xfId="30411"/>
    <cellStyle name="Normal 2 24 18 5" xfId="34134"/>
    <cellStyle name="Normal 2 24 18 6" xfId="11901"/>
    <cellStyle name="Normal 2 24 19" xfId="2584"/>
    <cellStyle name="Normal 2 24 19 2" xfId="8056"/>
    <cellStyle name="Normal 2 24 19 2 2" xfId="39662"/>
    <cellStyle name="Normal 2 24 19 2 3" xfId="26805"/>
    <cellStyle name="Normal 2 24 19 2 4" xfId="17430"/>
    <cellStyle name="Normal 2 24 19 3" xfId="21152"/>
    <cellStyle name="Normal 2 24 19 4" xfId="30528"/>
    <cellStyle name="Normal 2 24 19 5" xfId="34251"/>
    <cellStyle name="Normal 2 24 19 6" xfId="12018"/>
    <cellStyle name="Normal 2 24 2" xfId="176"/>
    <cellStyle name="Normal 2 24 2 10" xfId="1640"/>
    <cellStyle name="Normal 2 24 2 10 2" xfId="7120"/>
    <cellStyle name="Normal 2 24 2 10 2 2" xfId="38726"/>
    <cellStyle name="Normal 2 24 2 10 2 3" xfId="25869"/>
    <cellStyle name="Normal 2 24 2 10 2 4" xfId="16494"/>
    <cellStyle name="Normal 2 24 2 10 3" xfId="20216"/>
    <cellStyle name="Normal 2 24 2 10 4" xfId="29592"/>
    <cellStyle name="Normal 2 24 2 10 5" xfId="33315"/>
    <cellStyle name="Normal 2 24 2 10 6" xfId="11082"/>
    <cellStyle name="Normal 2 24 2 11" xfId="1756"/>
    <cellStyle name="Normal 2 24 2 11 2" xfId="7235"/>
    <cellStyle name="Normal 2 24 2 11 2 2" xfId="38841"/>
    <cellStyle name="Normal 2 24 2 11 2 3" xfId="25984"/>
    <cellStyle name="Normal 2 24 2 11 2 4" xfId="16609"/>
    <cellStyle name="Normal 2 24 2 11 3" xfId="20331"/>
    <cellStyle name="Normal 2 24 2 11 4" xfId="29707"/>
    <cellStyle name="Normal 2 24 2 11 5" xfId="33430"/>
    <cellStyle name="Normal 2 24 2 11 6" xfId="11197"/>
    <cellStyle name="Normal 2 24 2 12" xfId="1930"/>
    <cellStyle name="Normal 2 24 2 12 2" xfId="7408"/>
    <cellStyle name="Normal 2 24 2 12 2 2" xfId="39014"/>
    <cellStyle name="Normal 2 24 2 12 2 3" xfId="26157"/>
    <cellStyle name="Normal 2 24 2 12 2 4" xfId="16782"/>
    <cellStyle name="Normal 2 24 2 12 3" xfId="20504"/>
    <cellStyle name="Normal 2 24 2 12 4" xfId="29880"/>
    <cellStyle name="Normal 2 24 2 12 5" xfId="33603"/>
    <cellStyle name="Normal 2 24 2 12 6" xfId="11370"/>
    <cellStyle name="Normal 2 24 2 13" xfId="2048"/>
    <cellStyle name="Normal 2 24 2 13 2" xfId="7525"/>
    <cellStyle name="Normal 2 24 2 13 2 2" xfId="39131"/>
    <cellStyle name="Normal 2 24 2 13 2 3" xfId="26274"/>
    <cellStyle name="Normal 2 24 2 13 2 4" xfId="16899"/>
    <cellStyle name="Normal 2 24 2 13 3" xfId="20621"/>
    <cellStyle name="Normal 2 24 2 13 4" xfId="29997"/>
    <cellStyle name="Normal 2 24 2 13 5" xfId="33720"/>
    <cellStyle name="Normal 2 24 2 13 6" xfId="11487"/>
    <cellStyle name="Normal 2 24 2 14" xfId="2165"/>
    <cellStyle name="Normal 2 24 2 14 2" xfId="7641"/>
    <cellStyle name="Normal 2 24 2 14 2 2" xfId="39247"/>
    <cellStyle name="Normal 2 24 2 14 2 3" xfId="26390"/>
    <cellStyle name="Normal 2 24 2 14 2 4" xfId="17015"/>
    <cellStyle name="Normal 2 24 2 14 3" xfId="20737"/>
    <cellStyle name="Normal 2 24 2 14 4" xfId="30113"/>
    <cellStyle name="Normal 2 24 2 14 5" xfId="33836"/>
    <cellStyle name="Normal 2 24 2 14 6" xfId="11603"/>
    <cellStyle name="Normal 2 24 2 15" xfId="2284"/>
    <cellStyle name="Normal 2 24 2 15 2" xfId="7759"/>
    <cellStyle name="Normal 2 24 2 15 2 2" xfId="39365"/>
    <cellStyle name="Normal 2 24 2 15 2 3" xfId="26508"/>
    <cellStyle name="Normal 2 24 2 15 2 4" xfId="17133"/>
    <cellStyle name="Normal 2 24 2 15 3" xfId="20855"/>
    <cellStyle name="Normal 2 24 2 15 4" xfId="30231"/>
    <cellStyle name="Normal 2 24 2 15 5" xfId="33954"/>
    <cellStyle name="Normal 2 24 2 15 6" xfId="11721"/>
    <cellStyle name="Normal 2 24 2 16" xfId="2403"/>
    <cellStyle name="Normal 2 24 2 16 2" xfId="7877"/>
    <cellStyle name="Normal 2 24 2 16 2 2" xfId="39483"/>
    <cellStyle name="Normal 2 24 2 16 2 3" xfId="26626"/>
    <cellStyle name="Normal 2 24 2 16 2 4" xfId="17251"/>
    <cellStyle name="Normal 2 24 2 16 3" xfId="20973"/>
    <cellStyle name="Normal 2 24 2 16 4" xfId="30349"/>
    <cellStyle name="Normal 2 24 2 16 5" xfId="34072"/>
    <cellStyle name="Normal 2 24 2 16 6" xfId="11839"/>
    <cellStyle name="Normal 2 24 2 17" xfId="2520"/>
    <cellStyle name="Normal 2 24 2 17 2" xfId="7993"/>
    <cellStyle name="Normal 2 24 2 17 2 2" xfId="39599"/>
    <cellStyle name="Normal 2 24 2 17 2 3" xfId="26742"/>
    <cellStyle name="Normal 2 24 2 17 2 4" xfId="17367"/>
    <cellStyle name="Normal 2 24 2 17 3" xfId="21089"/>
    <cellStyle name="Normal 2 24 2 17 4" xfId="30465"/>
    <cellStyle name="Normal 2 24 2 17 5" xfId="34188"/>
    <cellStyle name="Normal 2 24 2 17 6" xfId="11955"/>
    <cellStyle name="Normal 2 24 2 18" xfId="2638"/>
    <cellStyle name="Normal 2 24 2 18 2" xfId="8110"/>
    <cellStyle name="Normal 2 24 2 18 2 2" xfId="39716"/>
    <cellStyle name="Normal 2 24 2 18 2 3" xfId="26859"/>
    <cellStyle name="Normal 2 24 2 18 2 4" xfId="17484"/>
    <cellStyle name="Normal 2 24 2 18 3" xfId="21206"/>
    <cellStyle name="Normal 2 24 2 18 4" xfId="30582"/>
    <cellStyle name="Normal 2 24 2 18 5" xfId="34305"/>
    <cellStyle name="Normal 2 24 2 18 6" xfId="12072"/>
    <cellStyle name="Normal 2 24 2 19" xfId="2758"/>
    <cellStyle name="Normal 2 24 2 19 2" xfId="8229"/>
    <cellStyle name="Normal 2 24 2 19 2 2" xfId="39835"/>
    <cellStyle name="Normal 2 24 2 19 2 3" xfId="26978"/>
    <cellStyle name="Normal 2 24 2 19 2 4" xfId="17603"/>
    <cellStyle name="Normal 2 24 2 19 3" xfId="21325"/>
    <cellStyle name="Normal 2 24 2 19 4" xfId="30701"/>
    <cellStyle name="Normal 2 24 2 19 5" xfId="34424"/>
    <cellStyle name="Normal 2 24 2 19 6" xfId="12191"/>
    <cellStyle name="Normal 2 24 2 2" xfId="297"/>
    <cellStyle name="Normal 2 24 2 2 2" xfId="667"/>
    <cellStyle name="Normal 2 24 2 2 2 2" xfId="4838"/>
    <cellStyle name="Normal 2 24 2 2 2 2 2" xfId="6096"/>
    <cellStyle name="Normal 2 24 2 2 2 2 2 2" xfId="37704"/>
    <cellStyle name="Normal 2 24 2 2 2 2 2 3" xfId="24847"/>
    <cellStyle name="Normal 2 24 2 2 2 2 2 4" xfId="15472"/>
    <cellStyle name="Normal 2 24 2 2 2 2 3" xfId="36446"/>
    <cellStyle name="Normal 2 24 2 2 2 2 4" xfId="23589"/>
    <cellStyle name="Normal 2 24 2 2 2 2 5" xfId="14214"/>
    <cellStyle name="Normal 2 24 2 2 2 3" xfId="5679"/>
    <cellStyle name="Normal 2 24 2 2 2 3 2" xfId="37287"/>
    <cellStyle name="Normal 2 24 2 2 2 3 3" xfId="24430"/>
    <cellStyle name="Normal 2 24 2 2 2 3 4" xfId="15055"/>
    <cellStyle name="Normal 2 24 2 2 2 4" xfId="4419"/>
    <cellStyle name="Normal 2 24 2 2 2 4 2" xfId="36033"/>
    <cellStyle name="Normal 2 24 2 2 2 4 3" xfId="23175"/>
    <cellStyle name="Normal 2 24 2 2 2 4 4" xfId="13800"/>
    <cellStyle name="Normal 2 24 2 2 2 5" xfId="32348"/>
    <cellStyle name="Normal 2 24 2 2 2 6" xfId="22680"/>
    <cellStyle name="Normal 2 24 2 2 2 7" xfId="10121"/>
    <cellStyle name="Normal 2 24 2 2 3" xfId="4837"/>
    <cellStyle name="Normal 2 24 2 2 3 2" xfId="6095"/>
    <cellStyle name="Normal 2 24 2 2 3 2 2" xfId="37703"/>
    <cellStyle name="Normal 2 24 2 2 3 2 3" xfId="24846"/>
    <cellStyle name="Normal 2 24 2 2 3 2 4" xfId="15471"/>
    <cellStyle name="Normal 2 24 2 2 3 3" xfId="36445"/>
    <cellStyle name="Normal 2 24 2 2 3 4" xfId="23588"/>
    <cellStyle name="Normal 2 24 2 2 3 5" xfId="14213"/>
    <cellStyle name="Normal 2 24 2 2 4" xfId="5602"/>
    <cellStyle name="Normal 2 24 2 2 4 2" xfId="37210"/>
    <cellStyle name="Normal 2 24 2 2 4 3" xfId="24353"/>
    <cellStyle name="Normal 2 24 2 2 4 4" xfId="14978"/>
    <cellStyle name="Normal 2 24 2 2 5" xfId="4342"/>
    <cellStyle name="Normal 2 24 2 2 5 2" xfId="35956"/>
    <cellStyle name="Normal 2 24 2 2 5 3" xfId="23098"/>
    <cellStyle name="Normal 2 24 2 2 5 4" xfId="13723"/>
    <cellStyle name="Normal 2 24 2 2 6" xfId="19255"/>
    <cellStyle name="Normal 2 24 2 2 7" xfId="28631"/>
    <cellStyle name="Normal 2 24 2 2 8" xfId="32107"/>
    <cellStyle name="Normal 2 24 2 2 9" xfId="9755"/>
    <cellStyle name="Normal 2 24 2 20" xfId="2873"/>
    <cellStyle name="Normal 2 24 2 20 2" xfId="8343"/>
    <cellStyle name="Normal 2 24 2 20 2 2" xfId="39949"/>
    <cellStyle name="Normal 2 24 2 20 2 3" xfId="27092"/>
    <cellStyle name="Normal 2 24 2 20 2 4" xfId="17717"/>
    <cellStyle name="Normal 2 24 2 20 3" xfId="21439"/>
    <cellStyle name="Normal 2 24 2 20 4" xfId="30815"/>
    <cellStyle name="Normal 2 24 2 20 5" xfId="34538"/>
    <cellStyle name="Normal 2 24 2 20 6" xfId="12305"/>
    <cellStyle name="Normal 2 24 2 21" xfId="2988"/>
    <cellStyle name="Normal 2 24 2 21 2" xfId="8457"/>
    <cellStyle name="Normal 2 24 2 21 2 2" xfId="40063"/>
    <cellStyle name="Normal 2 24 2 21 2 3" xfId="27206"/>
    <cellStyle name="Normal 2 24 2 21 2 4" xfId="17831"/>
    <cellStyle name="Normal 2 24 2 21 3" xfId="21553"/>
    <cellStyle name="Normal 2 24 2 21 4" xfId="30929"/>
    <cellStyle name="Normal 2 24 2 21 5" xfId="34652"/>
    <cellStyle name="Normal 2 24 2 21 6" xfId="12419"/>
    <cellStyle name="Normal 2 24 2 22" xfId="3103"/>
    <cellStyle name="Normal 2 24 2 22 2" xfId="8571"/>
    <cellStyle name="Normal 2 24 2 22 2 2" xfId="40177"/>
    <cellStyle name="Normal 2 24 2 22 2 3" xfId="27320"/>
    <cellStyle name="Normal 2 24 2 22 2 4" xfId="17945"/>
    <cellStyle name="Normal 2 24 2 22 3" xfId="21667"/>
    <cellStyle name="Normal 2 24 2 22 4" xfId="31043"/>
    <cellStyle name="Normal 2 24 2 22 5" xfId="34766"/>
    <cellStyle name="Normal 2 24 2 22 6" xfId="12533"/>
    <cellStyle name="Normal 2 24 2 23" xfId="3218"/>
    <cellStyle name="Normal 2 24 2 23 2" xfId="8685"/>
    <cellStyle name="Normal 2 24 2 23 2 2" xfId="40291"/>
    <cellStyle name="Normal 2 24 2 23 2 3" xfId="27434"/>
    <cellStyle name="Normal 2 24 2 23 2 4" xfId="18059"/>
    <cellStyle name="Normal 2 24 2 23 3" xfId="21781"/>
    <cellStyle name="Normal 2 24 2 23 4" xfId="31157"/>
    <cellStyle name="Normal 2 24 2 23 5" xfId="34880"/>
    <cellStyle name="Normal 2 24 2 23 6" xfId="12647"/>
    <cellStyle name="Normal 2 24 2 24" xfId="3333"/>
    <cellStyle name="Normal 2 24 2 24 2" xfId="8799"/>
    <cellStyle name="Normal 2 24 2 24 2 2" xfId="40405"/>
    <cellStyle name="Normal 2 24 2 24 2 3" xfId="27548"/>
    <cellStyle name="Normal 2 24 2 24 2 4" xfId="18173"/>
    <cellStyle name="Normal 2 24 2 24 3" xfId="21895"/>
    <cellStyle name="Normal 2 24 2 24 4" xfId="31271"/>
    <cellStyle name="Normal 2 24 2 24 5" xfId="34994"/>
    <cellStyle name="Normal 2 24 2 24 6" xfId="12761"/>
    <cellStyle name="Normal 2 24 2 25" xfId="3451"/>
    <cellStyle name="Normal 2 24 2 25 2" xfId="8916"/>
    <cellStyle name="Normal 2 24 2 25 2 2" xfId="40522"/>
    <cellStyle name="Normal 2 24 2 25 2 3" xfId="27665"/>
    <cellStyle name="Normal 2 24 2 25 2 4" xfId="18290"/>
    <cellStyle name="Normal 2 24 2 25 3" xfId="22012"/>
    <cellStyle name="Normal 2 24 2 25 4" xfId="31388"/>
    <cellStyle name="Normal 2 24 2 25 5" xfId="35111"/>
    <cellStyle name="Normal 2 24 2 25 6" xfId="12878"/>
    <cellStyle name="Normal 2 24 2 26" xfId="3571"/>
    <cellStyle name="Normal 2 24 2 26 2" xfId="9035"/>
    <cellStyle name="Normal 2 24 2 26 2 2" xfId="40641"/>
    <cellStyle name="Normal 2 24 2 26 2 3" xfId="27784"/>
    <cellStyle name="Normal 2 24 2 26 2 4" xfId="18409"/>
    <cellStyle name="Normal 2 24 2 26 3" xfId="22131"/>
    <cellStyle name="Normal 2 24 2 26 4" xfId="31507"/>
    <cellStyle name="Normal 2 24 2 26 5" xfId="35230"/>
    <cellStyle name="Normal 2 24 2 26 6" xfId="12997"/>
    <cellStyle name="Normal 2 24 2 27" xfId="3703"/>
    <cellStyle name="Normal 2 24 2 27 2" xfId="9166"/>
    <cellStyle name="Normal 2 24 2 27 2 2" xfId="40772"/>
    <cellStyle name="Normal 2 24 2 27 2 3" xfId="27915"/>
    <cellStyle name="Normal 2 24 2 27 2 4" xfId="18540"/>
    <cellStyle name="Normal 2 24 2 27 3" xfId="22262"/>
    <cellStyle name="Normal 2 24 2 27 4" xfId="31638"/>
    <cellStyle name="Normal 2 24 2 27 5" xfId="35361"/>
    <cellStyle name="Normal 2 24 2 27 6" xfId="13128"/>
    <cellStyle name="Normal 2 24 2 28" xfId="3819"/>
    <cellStyle name="Normal 2 24 2 28 2" xfId="9281"/>
    <cellStyle name="Normal 2 24 2 28 2 2" xfId="40887"/>
    <cellStyle name="Normal 2 24 2 28 2 3" xfId="28030"/>
    <cellStyle name="Normal 2 24 2 28 2 4" xfId="18655"/>
    <cellStyle name="Normal 2 24 2 28 3" xfId="22377"/>
    <cellStyle name="Normal 2 24 2 28 4" xfId="31753"/>
    <cellStyle name="Normal 2 24 2 28 5" xfId="35476"/>
    <cellStyle name="Normal 2 24 2 28 6" xfId="13243"/>
    <cellStyle name="Normal 2 24 2 29" xfId="3934"/>
    <cellStyle name="Normal 2 24 2 29 2" xfId="9395"/>
    <cellStyle name="Normal 2 24 2 29 2 2" xfId="41001"/>
    <cellStyle name="Normal 2 24 2 29 2 3" xfId="28144"/>
    <cellStyle name="Normal 2 24 2 29 2 4" xfId="18769"/>
    <cellStyle name="Normal 2 24 2 29 3" xfId="22491"/>
    <cellStyle name="Normal 2 24 2 29 4" xfId="31867"/>
    <cellStyle name="Normal 2 24 2 29 5" xfId="35590"/>
    <cellStyle name="Normal 2 24 2 29 6" xfId="13357"/>
    <cellStyle name="Normal 2 24 2 3" xfId="814"/>
    <cellStyle name="Normal 2 24 2 3 2" xfId="4839"/>
    <cellStyle name="Normal 2 24 2 3 2 2" xfId="6097"/>
    <cellStyle name="Normal 2 24 2 3 2 2 2" xfId="37705"/>
    <cellStyle name="Normal 2 24 2 3 2 2 3" xfId="24848"/>
    <cellStyle name="Normal 2 24 2 3 2 2 4" xfId="15473"/>
    <cellStyle name="Normal 2 24 2 3 2 3" xfId="36447"/>
    <cellStyle name="Normal 2 24 2 3 2 4" xfId="23590"/>
    <cellStyle name="Normal 2 24 2 3 2 5" xfId="14215"/>
    <cellStyle name="Normal 2 24 2 3 3" xfId="5680"/>
    <cellStyle name="Normal 2 24 2 3 3 2" xfId="37288"/>
    <cellStyle name="Normal 2 24 2 3 3 3" xfId="24431"/>
    <cellStyle name="Normal 2 24 2 3 3 4" xfId="15056"/>
    <cellStyle name="Normal 2 24 2 3 4" xfId="4420"/>
    <cellStyle name="Normal 2 24 2 3 4 2" xfId="36034"/>
    <cellStyle name="Normal 2 24 2 3 4 3" xfId="23176"/>
    <cellStyle name="Normal 2 24 2 3 4 4" xfId="13801"/>
    <cellStyle name="Normal 2 24 2 3 5" xfId="19401"/>
    <cellStyle name="Normal 2 24 2 3 6" xfId="28777"/>
    <cellStyle name="Normal 2 24 2 3 7" xfId="32228"/>
    <cellStyle name="Normal 2 24 2 3 8" xfId="10267"/>
    <cellStyle name="Normal 2 24 2 30" xfId="538"/>
    <cellStyle name="Normal 2 24 2 30 2" xfId="9515"/>
    <cellStyle name="Normal 2 24 2 30 2 2" xfId="41121"/>
    <cellStyle name="Normal 2 24 2 30 2 3" xfId="28264"/>
    <cellStyle name="Normal 2 24 2 30 2 4" xfId="18889"/>
    <cellStyle name="Normal 2 24 2 30 3" xfId="22611"/>
    <cellStyle name="Normal 2 24 2 30 4" xfId="28505"/>
    <cellStyle name="Normal 2 24 2 30 5" xfId="32469"/>
    <cellStyle name="Normal 2 24 2 30 6" xfId="9995"/>
    <cellStyle name="Normal 2 24 2 31" xfId="417"/>
    <cellStyle name="Normal 2 24 2 31 2" xfId="6762"/>
    <cellStyle name="Normal 2 24 2 31 2 2" xfId="38368"/>
    <cellStyle name="Normal 2 24 2 31 2 3" xfId="25511"/>
    <cellStyle name="Normal 2 24 2 31 2 4" xfId="16136"/>
    <cellStyle name="Normal 2 24 2 31 3" xfId="19129"/>
    <cellStyle name="Normal 2 24 2 31 4" xfId="9875"/>
    <cellStyle name="Normal 2 24 2 32" xfId="4099"/>
    <cellStyle name="Normal 2 24 2 32 2" xfId="35713"/>
    <cellStyle name="Normal 2 24 2 32 3" xfId="22855"/>
    <cellStyle name="Normal 2 24 2 32 4" xfId="13480"/>
    <cellStyle name="Normal 2 24 2 33" xfId="19009"/>
    <cellStyle name="Normal 2 24 2 34" xfId="28385"/>
    <cellStyle name="Normal 2 24 2 35" xfId="31987"/>
    <cellStyle name="Normal 2 24 2 36" xfId="9635"/>
    <cellStyle name="Normal 2 24 2 4" xfId="931"/>
    <cellStyle name="Normal 2 24 2 4 2" xfId="4840"/>
    <cellStyle name="Normal 2 24 2 4 2 2" xfId="6098"/>
    <cellStyle name="Normal 2 24 2 4 2 2 2" xfId="37706"/>
    <cellStyle name="Normal 2 24 2 4 2 2 3" xfId="24849"/>
    <cellStyle name="Normal 2 24 2 4 2 2 4" xfId="15474"/>
    <cellStyle name="Normal 2 24 2 4 2 3" xfId="36448"/>
    <cellStyle name="Normal 2 24 2 4 2 4" xfId="23591"/>
    <cellStyle name="Normal 2 24 2 4 2 5" xfId="14216"/>
    <cellStyle name="Normal 2 24 2 4 3" xfId="5960"/>
    <cellStyle name="Normal 2 24 2 4 3 2" xfId="37568"/>
    <cellStyle name="Normal 2 24 2 4 3 3" xfId="24711"/>
    <cellStyle name="Normal 2 24 2 4 3 4" xfId="15336"/>
    <cellStyle name="Normal 2 24 2 4 4" xfId="4701"/>
    <cellStyle name="Normal 2 24 2 4 4 2" xfId="36312"/>
    <cellStyle name="Normal 2 24 2 4 4 3" xfId="23455"/>
    <cellStyle name="Normal 2 24 2 4 4 4" xfId="14080"/>
    <cellStyle name="Normal 2 24 2 4 5" xfId="19517"/>
    <cellStyle name="Normal 2 24 2 4 6" xfId="28893"/>
    <cellStyle name="Normal 2 24 2 4 7" xfId="32617"/>
    <cellStyle name="Normal 2 24 2 4 8" xfId="10383"/>
    <cellStyle name="Normal 2 24 2 5" xfId="1047"/>
    <cellStyle name="Normal 2 24 2 5 2" xfId="6094"/>
    <cellStyle name="Normal 2 24 2 5 2 2" xfId="37702"/>
    <cellStyle name="Normal 2 24 2 5 2 3" xfId="24845"/>
    <cellStyle name="Normal 2 24 2 5 2 4" xfId="15470"/>
    <cellStyle name="Normal 2 24 2 5 3" xfId="4836"/>
    <cellStyle name="Normal 2 24 2 5 3 2" xfId="36444"/>
    <cellStyle name="Normal 2 24 2 5 3 3" xfId="23587"/>
    <cellStyle name="Normal 2 24 2 5 3 4" xfId="14212"/>
    <cellStyle name="Normal 2 24 2 5 4" xfId="19632"/>
    <cellStyle name="Normal 2 24 2 5 5" xfId="29008"/>
    <cellStyle name="Normal 2 24 2 5 6" xfId="32732"/>
    <cellStyle name="Normal 2 24 2 5 7" xfId="10498"/>
    <cellStyle name="Normal 2 24 2 6" xfId="1163"/>
    <cellStyle name="Normal 2 24 2 6 2" xfId="6946"/>
    <cellStyle name="Normal 2 24 2 6 2 2" xfId="38552"/>
    <cellStyle name="Normal 2 24 2 6 2 3" xfId="25695"/>
    <cellStyle name="Normal 2 24 2 6 2 4" xfId="16320"/>
    <cellStyle name="Normal 2 24 2 6 3" xfId="4216"/>
    <cellStyle name="Normal 2 24 2 6 3 2" xfId="35830"/>
    <cellStyle name="Normal 2 24 2 6 3 3" xfId="22972"/>
    <cellStyle name="Normal 2 24 2 6 3 4" xfId="13597"/>
    <cellStyle name="Normal 2 24 2 6 4" xfId="19747"/>
    <cellStyle name="Normal 2 24 2 6 5" xfId="29123"/>
    <cellStyle name="Normal 2 24 2 6 6" xfId="32847"/>
    <cellStyle name="Normal 2 24 2 6 7" xfId="10613"/>
    <cellStyle name="Normal 2 24 2 7" xfId="1278"/>
    <cellStyle name="Normal 2 24 2 7 2" xfId="5472"/>
    <cellStyle name="Normal 2 24 2 7 2 2" xfId="37080"/>
    <cellStyle name="Normal 2 24 2 7 2 3" xfId="24223"/>
    <cellStyle name="Normal 2 24 2 7 2 4" xfId="14848"/>
    <cellStyle name="Normal 2 24 2 7 3" xfId="19861"/>
    <cellStyle name="Normal 2 24 2 7 4" xfId="29237"/>
    <cellStyle name="Normal 2 24 2 7 5" xfId="32961"/>
    <cellStyle name="Normal 2 24 2 7 6" xfId="10727"/>
    <cellStyle name="Normal 2 24 2 8" xfId="1393"/>
    <cellStyle name="Normal 2 24 2 8 2" xfId="6883"/>
    <cellStyle name="Normal 2 24 2 8 2 2" xfId="38489"/>
    <cellStyle name="Normal 2 24 2 8 2 3" xfId="25632"/>
    <cellStyle name="Normal 2 24 2 8 2 4" xfId="16257"/>
    <cellStyle name="Normal 2 24 2 8 3" xfId="19975"/>
    <cellStyle name="Normal 2 24 2 8 4" xfId="29351"/>
    <cellStyle name="Normal 2 24 2 8 5" xfId="33075"/>
    <cellStyle name="Normal 2 24 2 8 6" xfId="10841"/>
    <cellStyle name="Normal 2 24 2 9" xfId="1508"/>
    <cellStyle name="Normal 2 24 2 9 2" xfId="7006"/>
    <cellStyle name="Normal 2 24 2 9 2 2" xfId="38612"/>
    <cellStyle name="Normal 2 24 2 9 2 3" xfId="25755"/>
    <cellStyle name="Normal 2 24 2 9 2 4" xfId="16380"/>
    <cellStyle name="Normal 2 24 2 9 3" xfId="20089"/>
    <cellStyle name="Normal 2 24 2 9 4" xfId="29465"/>
    <cellStyle name="Normal 2 24 2 9 5" xfId="33189"/>
    <cellStyle name="Normal 2 24 2 9 6" xfId="10955"/>
    <cellStyle name="Normal 2 24 20" xfId="2704"/>
    <cellStyle name="Normal 2 24 20 2" xfId="8175"/>
    <cellStyle name="Normal 2 24 20 2 2" xfId="39781"/>
    <cellStyle name="Normal 2 24 20 2 3" xfId="26924"/>
    <cellStyle name="Normal 2 24 20 2 4" xfId="17549"/>
    <cellStyle name="Normal 2 24 20 3" xfId="21271"/>
    <cellStyle name="Normal 2 24 20 4" xfId="30647"/>
    <cellStyle name="Normal 2 24 20 5" xfId="34370"/>
    <cellStyle name="Normal 2 24 20 6" xfId="12137"/>
    <cellStyle name="Normal 2 24 21" xfId="2819"/>
    <cellStyle name="Normal 2 24 21 2" xfId="8289"/>
    <cellStyle name="Normal 2 24 21 2 2" xfId="39895"/>
    <cellStyle name="Normal 2 24 21 2 3" xfId="27038"/>
    <cellStyle name="Normal 2 24 21 2 4" xfId="17663"/>
    <cellStyle name="Normal 2 24 21 3" xfId="21385"/>
    <cellStyle name="Normal 2 24 21 4" xfId="30761"/>
    <cellStyle name="Normal 2 24 21 5" xfId="34484"/>
    <cellStyle name="Normal 2 24 21 6" xfId="12251"/>
    <cellStyle name="Normal 2 24 22" xfId="2934"/>
    <cellStyle name="Normal 2 24 22 2" xfId="8403"/>
    <cellStyle name="Normal 2 24 22 2 2" xfId="40009"/>
    <cellStyle name="Normal 2 24 22 2 3" xfId="27152"/>
    <cellStyle name="Normal 2 24 22 2 4" xfId="17777"/>
    <cellStyle name="Normal 2 24 22 3" xfId="21499"/>
    <cellStyle name="Normal 2 24 22 4" xfId="30875"/>
    <cellStyle name="Normal 2 24 22 5" xfId="34598"/>
    <cellStyle name="Normal 2 24 22 6" xfId="12365"/>
    <cellStyle name="Normal 2 24 23" xfId="3049"/>
    <cellStyle name="Normal 2 24 23 2" xfId="8517"/>
    <cellStyle name="Normal 2 24 23 2 2" xfId="40123"/>
    <cellStyle name="Normal 2 24 23 2 3" xfId="27266"/>
    <cellStyle name="Normal 2 24 23 2 4" xfId="17891"/>
    <cellStyle name="Normal 2 24 23 3" xfId="21613"/>
    <cellStyle name="Normal 2 24 23 4" xfId="30989"/>
    <cellStyle name="Normal 2 24 23 5" xfId="34712"/>
    <cellStyle name="Normal 2 24 23 6" xfId="12479"/>
    <cellStyle name="Normal 2 24 24" xfId="3164"/>
    <cellStyle name="Normal 2 24 24 2" xfId="8631"/>
    <cellStyle name="Normal 2 24 24 2 2" xfId="40237"/>
    <cellStyle name="Normal 2 24 24 2 3" xfId="27380"/>
    <cellStyle name="Normal 2 24 24 2 4" xfId="18005"/>
    <cellStyle name="Normal 2 24 24 3" xfId="21727"/>
    <cellStyle name="Normal 2 24 24 4" xfId="31103"/>
    <cellStyle name="Normal 2 24 24 5" xfId="34826"/>
    <cellStyle name="Normal 2 24 24 6" xfId="12593"/>
    <cellStyle name="Normal 2 24 25" xfId="3279"/>
    <cellStyle name="Normal 2 24 25 2" xfId="8745"/>
    <cellStyle name="Normal 2 24 25 2 2" xfId="40351"/>
    <cellStyle name="Normal 2 24 25 2 3" xfId="27494"/>
    <cellStyle name="Normal 2 24 25 2 4" xfId="18119"/>
    <cellStyle name="Normal 2 24 25 3" xfId="21841"/>
    <cellStyle name="Normal 2 24 25 4" xfId="31217"/>
    <cellStyle name="Normal 2 24 25 5" xfId="34940"/>
    <cellStyle name="Normal 2 24 25 6" xfId="12707"/>
    <cellStyle name="Normal 2 24 26" xfId="3397"/>
    <cellStyle name="Normal 2 24 26 2" xfId="8862"/>
    <cellStyle name="Normal 2 24 26 2 2" xfId="40468"/>
    <cellStyle name="Normal 2 24 26 2 3" xfId="27611"/>
    <cellStyle name="Normal 2 24 26 2 4" xfId="18236"/>
    <cellStyle name="Normal 2 24 26 3" xfId="21958"/>
    <cellStyle name="Normal 2 24 26 4" xfId="31334"/>
    <cellStyle name="Normal 2 24 26 5" xfId="35057"/>
    <cellStyle name="Normal 2 24 26 6" xfId="12824"/>
    <cellStyle name="Normal 2 24 27" xfId="3517"/>
    <cellStyle name="Normal 2 24 27 2" xfId="8981"/>
    <cellStyle name="Normal 2 24 27 2 2" xfId="40587"/>
    <cellStyle name="Normal 2 24 27 2 3" xfId="27730"/>
    <cellStyle name="Normal 2 24 27 2 4" xfId="18355"/>
    <cellStyle name="Normal 2 24 27 3" xfId="22077"/>
    <cellStyle name="Normal 2 24 27 4" xfId="31453"/>
    <cellStyle name="Normal 2 24 27 5" xfId="35176"/>
    <cellStyle name="Normal 2 24 27 6" xfId="12943"/>
    <cellStyle name="Normal 2 24 28" xfId="3649"/>
    <cellStyle name="Normal 2 24 28 2" xfId="9112"/>
    <cellStyle name="Normal 2 24 28 2 2" xfId="40718"/>
    <cellStyle name="Normal 2 24 28 2 3" xfId="27861"/>
    <cellStyle name="Normal 2 24 28 2 4" xfId="18486"/>
    <cellStyle name="Normal 2 24 28 3" xfId="22208"/>
    <cellStyle name="Normal 2 24 28 4" xfId="31584"/>
    <cellStyle name="Normal 2 24 28 5" xfId="35307"/>
    <cellStyle name="Normal 2 24 28 6" xfId="13074"/>
    <cellStyle name="Normal 2 24 29" xfId="3765"/>
    <cellStyle name="Normal 2 24 29 2" xfId="9227"/>
    <cellStyle name="Normal 2 24 29 2 2" xfId="40833"/>
    <cellStyle name="Normal 2 24 29 2 3" xfId="27976"/>
    <cellStyle name="Normal 2 24 29 2 4" xfId="18601"/>
    <cellStyle name="Normal 2 24 29 3" xfId="22323"/>
    <cellStyle name="Normal 2 24 29 4" xfId="31699"/>
    <cellStyle name="Normal 2 24 29 5" xfId="35422"/>
    <cellStyle name="Normal 2 24 29 6" xfId="13189"/>
    <cellStyle name="Normal 2 24 3" xfId="243"/>
    <cellStyle name="Normal 2 24 3 2" xfId="616"/>
    <cellStyle name="Normal 2 24 3 2 2" xfId="4842"/>
    <cellStyle name="Normal 2 24 3 2 2 2" xfId="6100"/>
    <cellStyle name="Normal 2 24 3 2 2 2 2" xfId="37708"/>
    <cellStyle name="Normal 2 24 3 2 2 2 3" xfId="24851"/>
    <cellStyle name="Normal 2 24 3 2 2 2 4" xfId="15476"/>
    <cellStyle name="Normal 2 24 3 2 2 3" xfId="36450"/>
    <cellStyle name="Normal 2 24 3 2 2 4" xfId="23593"/>
    <cellStyle name="Normal 2 24 3 2 2 5" xfId="14218"/>
    <cellStyle name="Normal 2 24 3 2 3" xfId="5681"/>
    <cellStyle name="Normal 2 24 3 2 3 2" xfId="37289"/>
    <cellStyle name="Normal 2 24 3 2 3 3" xfId="24432"/>
    <cellStyle name="Normal 2 24 3 2 3 4" xfId="15057"/>
    <cellStyle name="Normal 2 24 3 2 4" xfId="4421"/>
    <cellStyle name="Normal 2 24 3 2 4 2" xfId="36035"/>
    <cellStyle name="Normal 2 24 3 2 4 3" xfId="23177"/>
    <cellStyle name="Normal 2 24 3 2 4 4" xfId="13802"/>
    <cellStyle name="Normal 2 24 3 2 5" xfId="32294"/>
    <cellStyle name="Normal 2 24 3 2 6" xfId="22722"/>
    <cellStyle name="Normal 2 24 3 2 7" xfId="10071"/>
    <cellStyle name="Normal 2 24 3 3" xfId="4841"/>
    <cellStyle name="Normal 2 24 3 3 2" xfId="6099"/>
    <cellStyle name="Normal 2 24 3 3 2 2" xfId="37707"/>
    <cellStyle name="Normal 2 24 3 3 2 3" xfId="24850"/>
    <cellStyle name="Normal 2 24 3 3 2 4" xfId="15475"/>
    <cellStyle name="Normal 2 24 3 3 3" xfId="36449"/>
    <cellStyle name="Normal 2 24 3 3 4" xfId="23592"/>
    <cellStyle name="Normal 2 24 3 3 5" xfId="14217"/>
    <cellStyle name="Normal 2 24 3 4" xfId="5551"/>
    <cellStyle name="Normal 2 24 3 4 2" xfId="37159"/>
    <cellStyle name="Normal 2 24 3 4 3" xfId="24302"/>
    <cellStyle name="Normal 2 24 3 4 4" xfId="14927"/>
    <cellStyle name="Normal 2 24 3 5" xfId="4292"/>
    <cellStyle name="Normal 2 24 3 5 2" xfId="35906"/>
    <cellStyle name="Normal 2 24 3 5 3" xfId="23048"/>
    <cellStyle name="Normal 2 24 3 5 4" xfId="13673"/>
    <cellStyle name="Normal 2 24 3 6" xfId="19205"/>
    <cellStyle name="Normal 2 24 3 7" xfId="28581"/>
    <cellStyle name="Normal 2 24 3 8" xfId="32053"/>
    <cellStyle name="Normal 2 24 3 9" xfId="9701"/>
    <cellStyle name="Normal 2 24 30" xfId="3880"/>
    <cellStyle name="Normal 2 24 30 2" xfId="9341"/>
    <cellStyle name="Normal 2 24 30 2 2" xfId="40947"/>
    <cellStyle name="Normal 2 24 30 2 3" xfId="28090"/>
    <cellStyle name="Normal 2 24 30 2 4" xfId="18715"/>
    <cellStyle name="Normal 2 24 30 3" xfId="22437"/>
    <cellStyle name="Normal 2 24 30 4" xfId="31813"/>
    <cellStyle name="Normal 2 24 30 5" xfId="35536"/>
    <cellStyle name="Normal 2 24 30 6" xfId="13303"/>
    <cellStyle name="Normal 2 24 31" xfId="484"/>
    <cellStyle name="Normal 2 24 31 2" xfId="9461"/>
    <cellStyle name="Normal 2 24 31 2 2" xfId="41067"/>
    <cellStyle name="Normal 2 24 31 2 3" xfId="28210"/>
    <cellStyle name="Normal 2 24 31 2 4" xfId="18835"/>
    <cellStyle name="Normal 2 24 31 3" xfId="22557"/>
    <cellStyle name="Normal 2 24 31 4" xfId="28451"/>
    <cellStyle name="Normal 2 24 31 5" xfId="32415"/>
    <cellStyle name="Normal 2 24 31 6" xfId="9941"/>
    <cellStyle name="Normal 2 24 32" xfId="363"/>
    <cellStyle name="Normal 2 24 32 2" xfId="6650"/>
    <cellStyle name="Normal 2 24 32 2 2" xfId="38258"/>
    <cellStyle name="Normal 2 24 32 2 3" xfId="25401"/>
    <cellStyle name="Normal 2 24 32 2 4" xfId="16026"/>
    <cellStyle name="Normal 2 24 32 3" xfId="19075"/>
    <cellStyle name="Normal 2 24 32 4" xfId="9821"/>
    <cellStyle name="Normal 2 24 33" xfId="4045"/>
    <cellStyle name="Normal 2 24 33 2" xfId="35659"/>
    <cellStyle name="Normal 2 24 33 3" xfId="22801"/>
    <cellStyle name="Normal 2 24 33 4" xfId="13426"/>
    <cellStyle name="Normal 2 24 34" xfId="18955"/>
    <cellStyle name="Normal 2 24 35" xfId="28331"/>
    <cellStyle name="Normal 2 24 36" xfId="31933"/>
    <cellStyle name="Normal 2 24 37" xfId="9581"/>
    <cellStyle name="Normal 2 24 4" xfId="760"/>
    <cellStyle name="Normal 2 24 4 2" xfId="4843"/>
    <cellStyle name="Normal 2 24 4 2 2" xfId="6101"/>
    <cellStyle name="Normal 2 24 4 2 2 2" xfId="37709"/>
    <cellStyle name="Normal 2 24 4 2 2 3" xfId="24852"/>
    <cellStyle name="Normal 2 24 4 2 2 4" xfId="15477"/>
    <cellStyle name="Normal 2 24 4 2 3" xfId="36451"/>
    <cellStyle name="Normal 2 24 4 2 4" xfId="23594"/>
    <cellStyle name="Normal 2 24 4 2 5" xfId="14219"/>
    <cellStyle name="Normal 2 24 4 3" xfId="5682"/>
    <cellStyle name="Normal 2 24 4 3 2" xfId="37290"/>
    <cellStyle name="Normal 2 24 4 3 3" xfId="24433"/>
    <cellStyle name="Normal 2 24 4 3 4" xfId="15058"/>
    <cellStyle name="Normal 2 24 4 4" xfId="4422"/>
    <cellStyle name="Normal 2 24 4 4 2" xfId="36036"/>
    <cellStyle name="Normal 2 24 4 4 3" xfId="23178"/>
    <cellStyle name="Normal 2 24 4 4 4" xfId="13803"/>
    <cellStyle name="Normal 2 24 4 5" xfId="19347"/>
    <cellStyle name="Normal 2 24 4 6" xfId="28723"/>
    <cellStyle name="Normal 2 24 4 7" xfId="32174"/>
    <cellStyle name="Normal 2 24 4 8" xfId="10213"/>
    <cellStyle name="Normal 2 24 5" xfId="877"/>
    <cellStyle name="Normal 2 24 5 2" xfId="4844"/>
    <cellStyle name="Normal 2 24 5 2 2" xfId="6102"/>
    <cellStyle name="Normal 2 24 5 2 2 2" xfId="37710"/>
    <cellStyle name="Normal 2 24 5 2 2 3" xfId="24853"/>
    <cellStyle name="Normal 2 24 5 2 2 4" xfId="15478"/>
    <cellStyle name="Normal 2 24 5 2 3" xfId="36452"/>
    <cellStyle name="Normal 2 24 5 2 4" xfId="23595"/>
    <cellStyle name="Normal 2 24 5 2 5" xfId="14220"/>
    <cellStyle name="Normal 2 24 5 3" xfId="5906"/>
    <cellStyle name="Normal 2 24 5 3 2" xfId="37514"/>
    <cellStyle name="Normal 2 24 5 3 3" xfId="24657"/>
    <cellStyle name="Normal 2 24 5 3 4" xfId="15282"/>
    <cellStyle name="Normal 2 24 5 4" xfId="4647"/>
    <cellStyle name="Normal 2 24 5 4 2" xfId="36258"/>
    <cellStyle name="Normal 2 24 5 4 3" xfId="23401"/>
    <cellStyle name="Normal 2 24 5 4 4" xfId="14026"/>
    <cellStyle name="Normal 2 24 5 5" xfId="19463"/>
    <cellStyle name="Normal 2 24 5 6" xfId="28839"/>
    <cellStyle name="Normal 2 24 5 7" xfId="32563"/>
    <cellStyle name="Normal 2 24 5 8" xfId="10329"/>
    <cellStyle name="Normal 2 24 6" xfId="993"/>
    <cellStyle name="Normal 2 24 6 2" xfId="6093"/>
    <cellStyle name="Normal 2 24 6 2 2" xfId="37701"/>
    <cellStyle name="Normal 2 24 6 2 3" xfId="24844"/>
    <cellStyle name="Normal 2 24 6 2 4" xfId="15469"/>
    <cellStyle name="Normal 2 24 6 3" xfId="4835"/>
    <cellStyle name="Normal 2 24 6 3 2" xfId="36443"/>
    <cellStyle name="Normal 2 24 6 3 3" xfId="23586"/>
    <cellStyle name="Normal 2 24 6 3 4" xfId="14211"/>
    <cellStyle name="Normal 2 24 6 4" xfId="19578"/>
    <cellStyle name="Normal 2 24 6 5" xfId="28954"/>
    <cellStyle name="Normal 2 24 6 6" xfId="32678"/>
    <cellStyle name="Normal 2 24 6 7" xfId="10444"/>
    <cellStyle name="Normal 2 24 7" xfId="1109"/>
    <cellStyle name="Normal 2 24 7 2" xfId="6731"/>
    <cellStyle name="Normal 2 24 7 2 2" xfId="38337"/>
    <cellStyle name="Normal 2 24 7 2 3" xfId="25480"/>
    <cellStyle name="Normal 2 24 7 2 4" xfId="16105"/>
    <cellStyle name="Normal 2 24 7 3" xfId="4162"/>
    <cellStyle name="Normal 2 24 7 3 2" xfId="35776"/>
    <cellStyle name="Normal 2 24 7 3 3" xfId="22918"/>
    <cellStyle name="Normal 2 24 7 3 4" xfId="13543"/>
    <cellStyle name="Normal 2 24 7 4" xfId="19693"/>
    <cellStyle name="Normal 2 24 7 5" xfId="29069"/>
    <cellStyle name="Normal 2 24 7 6" xfId="32793"/>
    <cellStyle name="Normal 2 24 7 7" xfId="10559"/>
    <cellStyle name="Normal 2 24 8" xfId="1224"/>
    <cellStyle name="Normal 2 24 8 2" xfId="5418"/>
    <cellStyle name="Normal 2 24 8 2 2" xfId="37026"/>
    <cellStyle name="Normal 2 24 8 2 3" xfId="24169"/>
    <cellStyle name="Normal 2 24 8 2 4" xfId="14794"/>
    <cellStyle name="Normal 2 24 8 3" xfId="19807"/>
    <cellStyle name="Normal 2 24 8 4" xfId="29183"/>
    <cellStyle name="Normal 2 24 8 5" xfId="32907"/>
    <cellStyle name="Normal 2 24 8 6" xfId="10673"/>
    <cellStyle name="Normal 2 24 9" xfId="1339"/>
    <cellStyle name="Normal 2 24 9 2" xfId="6632"/>
    <cellStyle name="Normal 2 24 9 2 2" xfId="38240"/>
    <cellStyle name="Normal 2 24 9 2 3" xfId="25383"/>
    <cellStyle name="Normal 2 24 9 2 4" xfId="16008"/>
    <cellStyle name="Normal 2 24 9 3" xfId="19921"/>
    <cellStyle name="Normal 2 24 9 4" xfId="29297"/>
    <cellStyle name="Normal 2 24 9 5" xfId="33021"/>
    <cellStyle name="Normal 2 24 9 6" xfId="10787"/>
    <cellStyle name="Normal 2 25" xfId="121"/>
    <cellStyle name="Normal 2 25 10" xfId="1453"/>
    <cellStyle name="Normal 2 25 10 2" xfId="6846"/>
    <cellStyle name="Normal 2 25 10 2 2" xfId="38452"/>
    <cellStyle name="Normal 2 25 10 2 3" xfId="25595"/>
    <cellStyle name="Normal 2 25 10 2 4" xfId="16220"/>
    <cellStyle name="Normal 2 25 10 3" xfId="20034"/>
    <cellStyle name="Normal 2 25 10 4" xfId="29410"/>
    <cellStyle name="Normal 2 25 10 5" xfId="33134"/>
    <cellStyle name="Normal 2 25 10 6" xfId="10900"/>
    <cellStyle name="Normal 2 25 11" xfId="1585"/>
    <cellStyle name="Normal 2 25 11 2" xfId="7065"/>
    <cellStyle name="Normal 2 25 11 2 2" xfId="38671"/>
    <cellStyle name="Normal 2 25 11 2 3" xfId="25814"/>
    <cellStyle name="Normal 2 25 11 2 4" xfId="16439"/>
    <cellStyle name="Normal 2 25 11 3" xfId="20161"/>
    <cellStyle name="Normal 2 25 11 4" xfId="29537"/>
    <cellStyle name="Normal 2 25 11 5" xfId="33260"/>
    <cellStyle name="Normal 2 25 11 6" xfId="11027"/>
    <cellStyle name="Normal 2 25 12" xfId="1701"/>
    <cellStyle name="Normal 2 25 12 2" xfId="7180"/>
    <cellStyle name="Normal 2 25 12 2 2" xfId="38786"/>
    <cellStyle name="Normal 2 25 12 2 3" xfId="25929"/>
    <cellStyle name="Normal 2 25 12 2 4" xfId="16554"/>
    <cellStyle name="Normal 2 25 12 3" xfId="20276"/>
    <cellStyle name="Normal 2 25 12 4" xfId="29652"/>
    <cellStyle name="Normal 2 25 12 5" xfId="33375"/>
    <cellStyle name="Normal 2 25 12 6" xfId="11142"/>
    <cellStyle name="Normal 2 25 13" xfId="1875"/>
    <cellStyle name="Normal 2 25 13 2" xfId="7353"/>
    <cellStyle name="Normal 2 25 13 2 2" xfId="38959"/>
    <cellStyle name="Normal 2 25 13 2 3" xfId="26102"/>
    <cellStyle name="Normal 2 25 13 2 4" xfId="16727"/>
    <cellStyle name="Normal 2 25 13 3" xfId="20449"/>
    <cellStyle name="Normal 2 25 13 4" xfId="29825"/>
    <cellStyle name="Normal 2 25 13 5" xfId="33548"/>
    <cellStyle name="Normal 2 25 13 6" xfId="11315"/>
    <cellStyle name="Normal 2 25 14" xfId="1993"/>
    <cellStyle name="Normal 2 25 14 2" xfId="7470"/>
    <cellStyle name="Normal 2 25 14 2 2" xfId="39076"/>
    <cellStyle name="Normal 2 25 14 2 3" xfId="26219"/>
    <cellStyle name="Normal 2 25 14 2 4" xfId="16844"/>
    <cellStyle name="Normal 2 25 14 3" xfId="20566"/>
    <cellStyle name="Normal 2 25 14 4" xfId="29942"/>
    <cellStyle name="Normal 2 25 14 5" xfId="33665"/>
    <cellStyle name="Normal 2 25 14 6" xfId="11432"/>
    <cellStyle name="Normal 2 25 15" xfId="2110"/>
    <cellStyle name="Normal 2 25 15 2" xfId="7586"/>
    <cellStyle name="Normal 2 25 15 2 2" xfId="39192"/>
    <cellStyle name="Normal 2 25 15 2 3" xfId="26335"/>
    <cellStyle name="Normal 2 25 15 2 4" xfId="16960"/>
    <cellStyle name="Normal 2 25 15 3" xfId="20682"/>
    <cellStyle name="Normal 2 25 15 4" xfId="30058"/>
    <cellStyle name="Normal 2 25 15 5" xfId="33781"/>
    <cellStyle name="Normal 2 25 15 6" xfId="11548"/>
    <cellStyle name="Normal 2 25 16" xfId="2229"/>
    <cellStyle name="Normal 2 25 16 2" xfId="7704"/>
    <cellStyle name="Normal 2 25 16 2 2" xfId="39310"/>
    <cellStyle name="Normal 2 25 16 2 3" xfId="26453"/>
    <cellStyle name="Normal 2 25 16 2 4" xfId="17078"/>
    <cellStyle name="Normal 2 25 16 3" xfId="20800"/>
    <cellStyle name="Normal 2 25 16 4" xfId="30176"/>
    <cellStyle name="Normal 2 25 16 5" xfId="33899"/>
    <cellStyle name="Normal 2 25 16 6" xfId="11666"/>
    <cellStyle name="Normal 2 25 17" xfId="2348"/>
    <cellStyle name="Normal 2 25 17 2" xfId="7822"/>
    <cellStyle name="Normal 2 25 17 2 2" xfId="39428"/>
    <cellStyle name="Normal 2 25 17 2 3" xfId="26571"/>
    <cellStyle name="Normal 2 25 17 2 4" xfId="17196"/>
    <cellStyle name="Normal 2 25 17 3" xfId="20918"/>
    <cellStyle name="Normal 2 25 17 4" xfId="30294"/>
    <cellStyle name="Normal 2 25 17 5" xfId="34017"/>
    <cellStyle name="Normal 2 25 17 6" xfId="11784"/>
    <cellStyle name="Normal 2 25 18" xfId="2465"/>
    <cellStyle name="Normal 2 25 18 2" xfId="7938"/>
    <cellStyle name="Normal 2 25 18 2 2" xfId="39544"/>
    <cellStyle name="Normal 2 25 18 2 3" xfId="26687"/>
    <cellStyle name="Normal 2 25 18 2 4" xfId="17312"/>
    <cellStyle name="Normal 2 25 18 3" xfId="21034"/>
    <cellStyle name="Normal 2 25 18 4" xfId="30410"/>
    <cellStyle name="Normal 2 25 18 5" xfId="34133"/>
    <cellStyle name="Normal 2 25 18 6" xfId="11900"/>
    <cellStyle name="Normal 2 25 19" xfId="2583"/>
    <cellStyle name="Normal 2 25 19 2" xfId="8055"/>
    <cellStyle name="Normal 2 25 19 2 2" xfId="39661"/>
    <cellStyle name="Normal 2 25 19 2 3" xfId="26804"/>
    <cellStyle name="Normal 2 25 19 2 4" xfId="17429"/>
    <cellStyle name="Normal 2 25 19 3" xfId="21151"/>
    <cellStyle name="Normal 2 25 19 4" xfId="30527"/>
    <cellStyle name="Normal 2 25 19 5" xfId="34250"/>
    <cellStyle name="Normal 2 25 19 6" xfId="12017"/>
    <cellStyle name="Normal 2 25 2" xfId="177"/>
    <cellStyle name="Normal 2 25 2 10" xfId="1641"/>
    <cellStyle name="Normal 2 25 2 10 2" xfId="7121"/>
    <cellStyle name="Normal 2 25 2 10 2 2" xfId="38727"/>
    <cellStyle name="Normal 2 25 2 10 2 3" xfId="25870"/>
    <cellStyle name="Normal 2 25 2 10 2 4" xfId="16495"/>
    <cellStyle name="Normal 2 25 2 10 3" xfId="20217"/>
    <cellStyle name="Normal 2 25 2 10 4" xfId="29593"/>
    <cellStyle name="Normal 2 25 2 10 5" xfId="33316"/>
    <cellStyle name="Normal 2 25 2 10 6" xfId="11083"/>
    <cellStyle name="Normal 2 25 2 11" xfId="1757"/>
    <cellStyle name="Normal 2 25 2 11 2" xfId="7236"/>
    <cellStyle name="Normal 2 25 2 11 2 2" xfId="38842"/>
    <cellStyle name="Normal 2 25 2 11 2 3" xfId="25985"/>
    <cellStyle name="Normal 2 25 2 11 2 4" xfId="16610"/>
    <cellStyle name="Normal 2 25 2 11 3" xfId="20332"/>
    <cellStyle name="Normal 2 25 2 11 4" xfId="29708"/>
    <cellStyle name="Normal 2 25 2 11 5" xfId="33431"/>
    <cellStyle name="Normal 2 25 2 11 6" xfId="11198"/>
    <cellStyle name="Normal 2 25 2 12" xfId="1931"/>
    <cellStyle name="Normal 2 25 2 12 2" xfId="7409"/>
    <cellStyle name="Normal 2 25 2 12 2 2" xfId="39015"/>
    <cellStyle name="Normal 2 25 2 12 2 3" xfId="26158"/>
    <cellStyle name="Normal 2 25 2 12 2 4" xfId="16783"/>
    <cellStyle name="Normal 2 25 2 12 3" xfId="20505"/>
    <cellStyle name="Normal 2 25 2 12 4" xfId="29881"/>
    <cellStyle name="Normal 2 25 2 12 5" xfId="33604"/>
    <cellStyle name="Normal 2 25 2 12 6" xfId="11371"/>
    <cellStyle name="Normal 2 25 2 13" xfId="2049"/>
    <cellStyle name="Normal 2 25 2 13 2" xfId="7526"/>
    <cellStyle name="Normal 2 25 2 13 2 2" xfId="39132"/>
    <cellStyle name="Normal 2 25 2 13 2 3" xfId="26275"/>
    <cellStyle name="Normal 2 25 2 13 2 4" xfId="16900"/>
    <cellStyle name="Normal 2 25 2 13 3" xfId="20622"/>
    <cellStyle name="Normal 2 25 2 13 4" xfId="29998"/>
    <cellStyle name="Normal 2 25 2 13 5" xfId="33721"/>
    <cellStyle name="Normal 2 25 2 13 6" xfId="11488"/>
    <cellStyle name="Normal 2 25 2 14" xfId="2166"/>
    <cellStyle name="Normal 2 25 2 14 2" xfId="7642"/>
    <cellStyle name="Normal 2 25 2 14 2 2" xfId="39248"/>
    <cellStyle name="Normal 2 25 2 14 2 3" xfId="26391"/>
    <cellStyle name="Normal 2 25 2 14 2 4" xfId="17016"/>
    <cellStyle name="Normal 2 25 2 14 3" xfId="20738"/>
    <cellStyle name="Normal 2 25 2 14 4" xfId="30114"/>
    <cellStyle name="Normal 2 25 2 14 5" xfId="33837"/>
    <cellStyle name="Normal 2 25 2 14 6" xfId="11604"/>
    <cellStyle name="Normal 2 25 2 15" xfId="2285"/>
    <cellStyle name="Normal 2 25 2 15 2" xfId="7760"/>
    <cellStyle name="Normal 2 25 2 15 2 2" xfId="39366"/>
    <cellStyle name="Normal 2 25 2 15 2 3" xfId="26509"/>
    <cellStyle name="Normal 2 25 2 15 2 4" xfId="17134"/>
    <cellStyle name="Normal 2 25 2 15 3" xfId="20856"/>
    <cellStyle name="Normal 2 25 2 15 4" xfId="30232"/>
    <cellStyle name="Normal 2 25 2 15 5" xfId="33955"/>
    <cellStyle name="Normal 2 25 2 15 6" xfId="11722"/>
    <cellStyle name="Normal 2 25 2 16" xfId="2404"/>
    <cellStyle name="Normal 2 25 2 16 2" xfId="7878"/>
    <cellStyle name="Normal 2 25 2 16 2 2" xfId="39484"/>
    <cellStyle name="Normal 2 25 2 16 2 3" xfId="26627"/>
    <cellStyle name="Normal 2 25 2 16 2 4" xfId="17252"/>
    <cellStyle name="Normal 2 25 2 16 3" xfId="20974"/>
    <cellStyle name="Normal 2 25 2 16 4" xfId="30350"/>
    <cellStyle name="Normal 2 25 2 16 5" xfId="34073"/>
    <cellStyle name="Normal 2 25 2 16 6" xfId="11840"/>
    <cellStyle name="Normal 2 25 2 17" xfId="2521"/>
    <cellStyle name="Normal 2 25 2 17 2" xfId="7994"/>
    <cellStyle name="Normal 2 25 2 17 2 2" xfId="39600"/>
    <cellStyle name="Normal 2 25 2 17 2 3" xfId="26743"/>
    <cellStyle name="Normal 2 25 2 17 2 4" xfId="17368"/>
    <cellStyle name="Normal 2 25 2 17 3" xfId="21090"/>
    <cellStyle name="Normal 2 25 2 17 4" xfId="30466"/>
    <cellStyle name="Normal 2 25 2 17 5" xfId="34189"/>
    <cellStyle name="Normal 2 25 2 17 6" xfId="11956"/>
    <cellStyle name="Normal 2 25 2 18" xfId="2639"/>
    <cellStyle name="Normal 2 25 2 18 2" xfId="8111"/>
    <cellStyle name="Normal 2 25 2 18 2 2" xfId="39717"/>
    <cellStyle name="Normal 2 25 2 18 2 3" xfId="26860"/>
    <cellStyle name="Normal 2 25 2 18 2 4" xfId="17485"/>
    <cellStyle name="Normal 2 25 2 18 3" xfId="21207"/>
    <cellStyle name="Normal 2 25 2 18 4" xfId="30583"/>
    <cellStyle name="Normal 2 25 2 18 5" xfId="34306"/>
    <cellStyle name="Normal 2 25 2 18 6" xfId="12073"/>
    <cellStyle name="Normal 2 25 2 19" xfId="2759"/>
    <cellStyle name="Normal 2 25 2 19 2" xfId="8230"/>
    <cellStyle name="Normal 2 25 2 19 2 2" xfId="39836"/>
    <cellStyle name="Normal 2 25 2 19 2 3" xfId="26979"/>
    <cellStyle name="Normal 2 25 2 19 2 4" xfId="17604"/>
    <cellStyle name="Normal 2 25 2 19 3" xfId="21326"/>
    <cellStyle name="Normal 2 25 2 19 4" xfId="30702"/>
    <cellStyle name="Normal 2 25 2 19 5" xfId="34425"/>
    <cellStyle name="Normal 2 25 2 19 6" xfId="12192"/>
    <cellStyle name="Normal 2 25 2 2" xfId="298"/>
    <cellStyle name="Normal 2 25 2 2 2" xfId="666"/>
    <cellStyle name="Normal 2 25 2 2 2 2" xfId="4848"/>
    <cellStyle name="Normal 2 25 2 2 2 2 2" xfId="6106"/>
    <cellStyle name="Normal 2 25 2 2 2 2 2 2" xfId="37714"/>
    <cellStyle name="Normal 2 25 2 2 2 2 2 3" xfId="24857"/>
    <cellStyle name="Normal 2 25 2 2 2 2 2 4" xfId="15482"/>
    <cellStyle name="Normal 2 25 2 2 2 2 3" xfId="36456"/>
    <cellStyle name="Normal 2 25 2 2 2 2 4" xfId="23599"/>
    <cellStyle name="Normal 2 25 2 2 2 2 5" xfId="14224"/>
    <cellStyle name="Normal 2 25 2 2 2 3" xfId="5683"/>
    <cellStyle name="Normal 2 25 2 2 2 3 2" xfId="37291"/>
    <cellStyle name="Normal 2 25 2 2 2 3 3" xfId="24434"/>
    <cellStyle name="Normal 2 25 2 2 2 3 4" xfId="15059"/>
    <cellStyle name="Normal 2 25 2 2 2 4" xfId="4423"/>
    <cellStyle name="Normal 2 25 2 2 2 4 2" xfId="36037"/>
    <cellStyle name="Normal 2 25 2 2 2 4 3" xfId="23179"/>
    <cellStyle name="Normal 2 25 2 2 2 4 4" xfId="13804"/>
    <cellStyle name="Normal 2 25 2 2 2 5" xfId="32349"/>
    <cellStyle name="Normal 2 25 2 2 2 6" xfId="22683"/>
    <cellStyle name="Normal 2 25 2 2 2 7" xfId="10120"/>
    <cellStyle name="Normal 2 25 2 2 3" xfId="4847"/>
    <cellStyle name="Normal 2 25 2 2 3 2" xfId="6105"/>
    <cellStyle name="Normal 2 25 2 2 3 2 2" xfId="37713"/>
    <cellStyle name="Normal 2 25 2 2 3 2 3" xfId="24856"/>
    <cellStyle name="Normal 2 25 2 2 3 2 4" xfId="15481"/>
    <cellStyle name="Normal 2 25 2 2 3 3" xfId="36455"/>
    <cellStyle name="Normal 2 25 2 2 3 4" xfId="23598"/>
    <cellStyle name="Normal 2 25 2 2 3 5" xfId="14223"/>
    <cellStyle name="Normal 2 25 2 2 4" xfId="5601"/>
    <cellStyle name="Normal 2 25 2 2 4 2" xfId="37209"/>
    <cellStyle name="Normal 2 25 2 2 4 3" xfId="24352"/>
    <cellStyle name="Normal 2 25 2 2 4 4" xfId="14977"/>
    <cellStyle name="Normal 2 25 2 2 5" xfId="4341"/>
    <cellStyle name="Normal 2 25 2 2 5 2" xfId="35955"/>
    <cellStyle name="Normal 2 25 2 2 5 3" xfId="23097"/>
    <cellStyle name="Normal 2 25 2 2 5 4" xfId="13722"/>
    <cellStyle name="Normal 2 25 2 2 6" xfId="19254"/>
    <cellStyle name="Normal 2 25 2 2 7" xfId="28630"/>
    <cellStyle name="Normal 2 25 2 2 8" xfId="32108"/>
    <cellStyle name="Normal 2 25 2 2 9" xfId="9756"/>
    <cellStyle name="Normal 2 25 2 20" xfId="2874"/>
    <cellStyle name="Normal 2 25 2 20 2" xfId="8344"/>
    <cellStyle name="Normal 2 25 2 20 2 2" xfId="39950"/>
    <cellStyle name="Normal 2 25 2 20 2 3" xfId="27093"/>
    <cellStyle name="Normal 2 25 2 20 2 4" xfId="17718"/>
    <cellStyle name="Normal 2 25 2 20 3" xfId="21440"/>
    <cellStyle name="Normal 2 25 2 20 4" xfId="30816"/>
    <cellStyle name="Normal 2 25 2 20 5" xfId="34539"/>
    <cellStyle name="Normal 2 25 2 20 6" xfId="12306"/>
    <cellStyle name="Normal 2 25 2 21" xfId="2989"/>
    <cellStyle name="Normal 2 25 2 21 2" xfId="8458"/>
    <cellStyle name="Normal 2 25 2 21 2 2" xfId="40064"/>
    <cellStyle name="Normal 2 25 2 21 2 3" xfId="27207"/>
    <cellStyle name="Normal 2 25 2 21 2 4" xfId="17832"/>
    <cellStyle name="Normal 2 25 2 21 3" xfId="21554"/>
    <cellStyle name="Normal 2 25 2 21 4" xfId="30930"/>
    <cellStyle name="Normal 2 25 2 21 5" xfId="34653"/>
    <cellStyle name="Normal 2 25 2 21 6" xfId="12420"/>
    <cellStyle name="Normal 2 25 2 22" xfId="3104"/>
    <cellStyle name="Normal 2 25 2 22 2" xfId="8572"/>
    <cellStyle name="Normal 2 25 2 22 2 2" xfId="40178"/>
    <cellStyle name="Normal 2 25 2 22 2 3" xfId="27321"/>
    <cellStyle name="Normal 2 25 2 22 2 4" xfId="17946"/>
    <cellStyle name="Normal 2 25 2 22 3" xfId="21668"/>
    <cellStyle name="Normal 2 25 2 22 4" xfId="31044"/>
    <cellStyle name="Normal 2 25 2 22 5" xfId="34767"/>
    <cellStyle name="Normal 2 25 2 22 6" xfId="12534"/>
    <cellStyle name="Normal 2 25 2 23" xfId="3219"/>
    <cellStyle name="Normal 2 25 2 23 2" xfId="8686"/>
    <cellStyle name="Normal 2 25 2 23 2 2" xfId="40292"/>
    <cellStyle name="Normal 2 25 2 23 2 3" xfId="27435"/>
    <cellStyle name="Normal 2 25 2 23 2 4" xfId="18060"/>
    <cellStyle name="Normal 2 25 2 23 3" xfId="21782"/>
    <cellStyle name="Normal 2 25 2 23 4" xfId="31158"/>
    <cellStyle name="Normal 2 25 2 23 5" xfId="34881"/>
    <cellStyle name="Normal 2 25 2 23 6" xfId="12648"/>
    <cellStyle name="Normal 2 25 2 24" xfId="3334"/>
    <cellStyle name="Normal 2 25 2 24 2" xfId="8800"/>
    <cellStyle name="Normal 2 25 2 24 2 2" xfId="40406"/>
    <cellStyle name="Normal 2 25 2 24 2 3" xfId="27549"/>
    <cellStyle name="Normal 2 25 2 24 2 4" xfId="18174"/>
    <cellStyle name="Normal 2 25 2 24 3" xfId="21896"/>
    <cellStyle name="Normal 2 25 2 24 4" xfId="31272"/>
    <cellStyle name="Normal 2 25 2 24 5" xfId="34995"/>
    <cellStyle name="Normal 2 25 2 24 6" xfId="12762"/>
    <cellStyle name="Normal 2 25 2 25" xfId="3452"/>
    <cellStyle name="Normal 2 25 2 25 2" xfId="8917"/>
    <cellStyle name="Normal 2 25 2 25 2 2" xfId="40523"/>
    <cellStyle name="Normal 2 25 2 25 2 3" xfId="27666"/>
    <cellStyle name="Normal 2 25 2 25 2 4" xfId="18291"/>
    <cellStyle name="Normal 2 25 2 25 3" xfId="22013"/>
    <cellStyle name="Normal 2 25 2 25 4" xfId="31389"/>
    <cellStyle name="Normal 2 25 2 25 5" xfId="35112"/>
    <cellStyle name="Normal 2 25 2 25 6" xfId="12879"/>
    <cellStyle name="Normal 2 25 2 26" xfId="3572"/>
    <cellStyle name="Normal 2 25 2 26 2" xfId="9036"/>
    <cellStyle name="Normal 2 25 2 26 2 2" xfId="40642"/>
    <cellStyle name="Normal 2 25 2 26 2 3" xfId="27785"/>
    <cellStyle name="Normal 2 25 2 26 2 4" xfId="18410"/>
    <cellStyle name="Normal 2 25 2 26 3" xfId="22132"/>
    <cellStyle name="Normal 2 25 2 26 4" xfId="31508"/>
    <cellStyle name="Normal 2 25 2 26 5" xfId="35231"/>
    <cellStyle name="Normal 2 25 2 26 6" xfId="12998"/>
    <cellStyle name="Normal 2 25 2 27" xfId="3704"/>
    <cellStyle name="Normal 2 25 2 27 2" xfId="9167"/>
    <cellStyle name="Normal 2 25 2 27 2 2" xfId="40773"/>
    <cellStyle name="Normal 2 25 2 27 2 3" xfId="27916"/>
    <cellStyle name="Normal 2 25 2 27 2 4" xfId="18541"/>
    <cellStyle name="Normal 2 25 2 27 3" xfId="22263"/>
    <cellStyle name="Normal 2 25 2 27 4" xfId="31639"/>
    <cellStyle name="Normal 2 25 2 27 5" xfId="35362"/>
    <cellStyle name="Normal 2 25 2 27 6" xfId="13129"/>
    <cellStyle name="Normal 2 25 2 28" xfId="3820"/>
    <cellStyle name="Normal 2 25 2 28 2" xfId="9282"/>
    <cellStyle name="Normal 2 25 2 28 2 2" xfId="40888"/>
    <cellStyle name="Normal 2 25 2 28 2 3" xfId="28031"/>
    <cellStyle name="Normal 2 25 2 28 2 4" xfId="18656"/>
    <cellStyle name="Normal 2 25 2 28 3" xfId="22378"/>
    <cellStyle name="Normal 2 25 2 28 4" xfId="31754"/>
    <cellStyle name="Normal 2 25 2 28 5" xfId="35477"/>
    <cellStyle name="Normal 2 25 2 28 6" xfId="13244"/>
    <cellStyle name="Normal 2 25 2 29" xfId="3935"/>
    <cellStyle name="Normal 2 25 2 29 2" xfId="9396"/>
    <cellStyle name="Normal 2 25 2 29 2 2" xfId="41002"/>
    <cellStyle name="Normal 2 25 2 29 2 3" xfId="28145"/>
    <cellStyle name="Normal 2 25 2 29 2 4" xfId="18770"/>
    <cellStyle name="Normal 2 25 2 29 3" xfId="22492"/>
    <cellStyle name="Normal 2 25 2 29 4" xfId="31868"/>
    <cellStyle name="Normal 2 25 2 29 5" xfId="35591"/>
    <cellStyle name="Normal 2 25 2 29 6" xfId="13358"/>
    <cellStyle name="Normal 2 25 2 3" xfId="815"/>
    <cellStyle name="Normal 2 25 2 3 2" xfId="4849"/>
    <cellStyle name="Normal 2 25 2 3 2 2" xfId="6107"/>
    <cellStyle name="Normal 2 25 2 3 2 2 2" xfId="37715"/>
    <cellStyle name="Normal 2 25 2 3 2 2 3" xfId="24858"/>
    <cellStyle name="Normal 2 25 2 3 2 2 4" xfId="15483"/>
    <cellStyle name="Normal 2 25 2 3 2 3" xfId="36457"/>
    <cellStyle name="Normal 2 25 2 3 2 4" xfId="23600"/>
    <cellStyle name="Normal 2 25 2 3 2 5" xfId="14225"/>
    <cellStyle name="Normal 2 25 2 3 3" xfId="5684"/>
    <cellStyle name="Normal 2 25 2 3 3 2" xfId="37292"/>
    <cellStyle name="Normal 2 25 2 3 3 3" xfId="24435"/>
    <cellStyle name="Normal 2 25 2 3 3 4" xfId="15060"/>
    <cellStyle name="Normal 2 25 2 3 4" xfId="4424"/>
    <cellStyle name="Normal 2 25 2 3 4 2" xfId="36038"/>
    <cellStyle name="Normal 2 25 2 3 4 3" xfId="23180"/>
    <cellStyle name="Normal 2 25 2 3 4 4" xfId="13805"/>
    <cellStyle name="Normal 2 25 2 3 5" xfId="19402"/>
    <cellStyle name="Normal 2 25 2 3 6" xfId="28778"/>
    <cellStyle name="Normal 2 25 2 3 7" xfId="32229"/>
    <cellStyle name="Normal 2 25 2 3 8" xfId="10268"/>
    <cellStyle name="Normal 2 25 2 30" xfId="539"/>
    <cellStyle name="Normal 2 25 2 30 2" xfId="9516"/>
    <cellStyle name="Normal 2 25 2 30 2 2" xfId="41122"/>
    <cellStyle name="Normal 2 25 2 30 2 3" xfId="28265"/>
    <cellStyle name="Normal 2 25 2 30 2 4" xfId="18890"/>
    <cellStyle name="Normal 2 25 2 30 3" xfId="22612"/>
    <cellStyle name="Normal 2 25 2 30 4" xfId="28506"/>
    <cellStyle name="Normal 2 25 2 30 5" xfId="32470"/>
    <cellStyle name="Normal 2 25 2 30 6" xfId="9996"/>
    <cellStyle name="Normal 2 25 2 31" xfId="418"/>
    <cellStyle name="Normal 2 25 2 31 2" xfId="5395"/>
    <cellStyle name="Normal 2 25 2 31 2 2" xfId="37003"/>
    <cellStyle name="Normal 2 25 2 31 2 3" xfId="24146"/>
    <cellStyle name="Normal 2 25 2 31 2 4" xfId="14771"/>
    <cellStyle name="Normal 2 25 2 31 3" xfId="19130"/>
    <cellStyle name="Normal 2 25 2 31 4" xfId="9876"/>
    <cellStyle name="Normal 2 25 2 32" xfId="4100"/>
    <cellStyle name="Normal 2 25 2 32 2" xfId="35714"/>
    <cellStyle name="Normal 2 25 2 32 3" xfId="22856"/>
    <cellStyle name="Normal 2 25 2 32 4" xfId="13481"/>
    <cellStyle name="Normal 2 25 2 33" xfId="19010"/>
    <cellStyle name="Normal 2 25 2 34" xfId="28386"/>
    <cellStyle name="Normal 2 25 2 35" xfId="31988"/>
    <cellStyle name="Normal 2 25 2 36" xfId="9636"/>
    <cellStyle name="Normal 2 25 2 4" xfId="932"/>
    <cellStyle name="Normal 2 25 2 4 2" xfId="4850"/>
    <cellStyle name="Normal 2 25 2 4 2 2" xfId="6108"/>
    <cellStyle name="Normal 2 25 2 4 2 2 2" xfId="37716"/>
    <cellStyle name="Normal 2 25 2 4 2 2 3" xfId="24859"/>
    <cellStyle name="Normal 2 25 2 4 2 2 4" xfId="15484"/>
    <cellStyle name="Normal 2 25 2 4 2 3" xfId="36458"/>
    <cellStyle name="Normal 2 25 2 4 2 4" xfId="23601"/>
    <cellStyle name="Normal 2 25 2 4 2 5" xfId="14226"/>
    <cellStyle name="Normal 2 25 2 4 3" xfId="5961"/>
    <cellStyle name="Normal 2 25 2 4 3 2" xfId="37569"/>
    <cellStyle name="Normal 2 25 2 4 3 3" xfId="24712"/>
    <cellStyle name="Normal 2 25 2 4 3 4" xfId="15337"/>
    <cellStyle name="Normal 2 25 2 4 4" xfId="4702"/>
    <cellStyle name="Normal 2 25 2 4 4 2" xfId="36313"/>
    <cellStyle name="Normal 2 25 2 4 4 3" xfId="23456"/>
    <cellStyle name="Normal 2 25 2 4 4 4" xfId="14081"/>
    <cellStyle name="Normal 2 25 2 4 5" xfId="19518"/>
    <cellStyle name="Normal 2 25 2 4 6" xfId="28894"/>
    <cellStyle name="Normal 2 25 2 4 7" xfId="32618"/>
    <cellStyle name="Normal 2 25 2 4 8" xfId="10384"/>
    <cellStyle name="Normal 2 25 2 5" xfId="1048"/>
    <cellStyle name="Normal 2 25 2 5 2" xfId="6104"/>
    <cellStyle name="Normal 2 25 2 5 2 2" xfId="37712"/>
    <cellStyle name="Normal 2 25 2 5 2 3" xfId="24855"/>
    <cellStyle name="Normal 2 25 2 5 2 4" xfId="15480"/>
    <cellStyle name="Normal 2 25 2 5 3" xfId="4846"/>
    <cellStyle name="Normal 2 25 2 5 3 2" xfId="36454"/>
    <cellStyle name="Normal 2 25 2 5 3 3" xfId="23597"/>
    <cellStyle name="Normal 2 25 2 5 3 4" xfId="14222"/>
    <cellStyle name="Normal 2 25 2 5 4" xfId="19633"/>
    <cellStyle name="Normal 2 25 2 5 5" xfId="29009"/>
    <cellStyle name="Normal 2 25 2 5 6" xfId="32733"/>
    <cellStyle name="Normal 2 25 2 5 7" xfId="10499"/>
    <cellStyle name="Normal 2 25 2 6" xfId="1164"/>
    <cellStyle name="Normal 2 25 2 6 2" xfId="6719"/>
    <cellStyle name="Normal 2 25 2 6 2 2" xfId="38325"/>
    <cellStyle name="Normal 2 25 2 6 2 3" xfId="25468"/>
    <cellStyle name="Normal 2 25 2 6 2 4" xfId="16093"/>
    <cellStyle name="Normal 2 25 2 6 3" xfId="4217"/>
    <cellStyle name="Normal 2 25 2 6 3 2" xfId="35831"/>
    <cellStyle name="Normal 2 25 2 6 3 3" xfId="22973"/>
    <cellStyle name="Normal 2 25 2 6 3 4" xfId="13598"/>
    <cellStyle name="Normal 2 25 2 6 4" xfId="19748"/>
    <cellStyle name="Normal 2 25 2 6 5" xfId="29124"/>
    <cellStyle name="Normal 2 25 2 6 6" xfId="32848"/>
    <cellStyle name="Normal 2 25 2 6 7" xfId="10614"/>
    <cellStyle name="Normal 2 25 2 7" xfId="1279"/>
    <cellStyle name="Normal 2 25 2 7 2" xfId="5473"/>
    <cellStyle name="Normal 2 25 2 7 2 2" xfId="37081"/>
    <cellStyle name="Normal 2 25 2 7 2 3" xfId="24224"/>
    <cellStyle name="Normal 2 25 2 7 2 4" xfId="14849"/>
    <cellStyle name="Normal 2 25 2 7 3" xfId="19862"/>
    <cellStyle name="Normal 2 25 2 7 4" xfId="29238"/>
    <cellStyle name="Normal 2 25 2 7 5" xfId="32962"/>
    <cellStyle name="Normal 2 25 2 7 6" xfId="10728"/>
    <cellStyle name="Normal 2 25 2 8" xfId="1394"/>
    <cellStyle name="Normal 2 25 2 8 2" xfId="6700"/>
    <cellStyle name="Normal 2 25 2 8 2 2" xfId="38306"/>
    <cellStyle name="Normal 2 25 2 8 2 3" xfId="25449"/>
    <cellStyle name="Normal 2 25 2 8 2 4" xfId="16074"/>
    <cellStyle name="Normal 2 25 2 8 3" xfId="19976"/>
    <cellStyle name="Normal 2 25 2 8 4" xfId="29352"/>
    <cellStyle name="Normal 2 25 2 8 5" xfId="33076"/>
    <cellStyle name="Normal 2 25 2 8 6" xfId="10842"/>
    <cellStyle name="Normal 2 25 2 9" xfId="1509"/>
    <cellStyle name="Normal 2 25 2 9 2" xfId="6740"/>
    <cellStyle name="Normal 2 25 2 9 2 2" xfId="38346"/>
    <cellStyle name="Normal 2 25 2 9 2 3" xfId="25489"/>
    <cellStyle name="Normal 2 25 2 9 2 4" xfId="16114"/>
    <cellStyle name="Normal 2 25 2 9 3" xfId="20090"/>
    <cellStyle name="Normal 2 25 2 9 4" xfId="29466"/>
    <cellStyle name="Normal 2 25 2 9 5" xfId="33190"/>
    <cellStyle name="Normal 2 25 2 9 6" xfId="10956"/>
    <cellStyle name="Normal 2 25 20" xfId="2703"/>
    <cellStyle name="Normal 2 25 20 2" xfId="8174"/>
    <cellStyle name="Normal 2 25 20 2 2" xfId="39780"/>
    <cellStyle name="Normal 2 25 20 2 3" xfId="26923"/>
    <cellStyle name="Normal 2 25 20 2 4" xfId="17548"/>
    <cellStyle name="Normal 2 25 20 3" xfId="21270"/>
    <cellStyle name="Normal 2 25 20 4" xfId="30646"/>
    <cellStyle name="Normal 2 25 20 5" xfId="34369"/>
    <cellStyle name="Normal 2 25 20 6" xfId="12136"/>
    <cellStyle name="Normal 2 25 21" xfId="2818"/>
    <cellStyle name="Normal 2 25 21 2" xfId="8288"/>
    <cellStyle name="Normal 2 25 21 2 2" xfId="39894"/>
    <cellStyle name="Normal 2 25 21 2 3" xfId="27037"/>
    <cellStyle name="Normal 2 25 21 2 4" xfId="17662"/>
    <cellStyle name="Normal 2 25 21 3" xfId="21384"/>
    <cellStyle name="Normal 2 25 21 4" xfId="30760"/>
    <cellStyle name="Normal 2 25 21 5" xfId="34483"/>
    <cellStyle name="Normal 2 25 21 6" xfId="12250"/>
    <cellStyle name="Normal 2 25 22" xfId="2933"/>
    <cellStyle name="Normal 2 25 22 2" xfId="8402"/>
    <cellStyle name="Normal 2 25 22 2 2" xfId="40008"/>
    <cellStyle name="Normal 2 25 22 2 3" xfId="27151"/>
    <cellStyle name="Normal 2 25 22 2 4" xfId="17776"/>
    <cellStyle name="Normal 2 25 22 3" xfId="21498"/>
    <cellStyle name="Normal 2 25 22 4" xfId="30874"/>
    <cellStyle name="Normal 2 25 22 5" xfId="34597"/>
    <cellStyle name="Normal 2 25 22 6" xfId="12364"/>
    <cellStyle name="Normal 2 25 23" xfId="3048"/>
    <cellStyle name="Normal 2 25 23 2" xfId="8516"/>
    <cellStyle name="Normal 2 25 23 2 2" xfId="40122"/>
    <cellStyle name="Normal 2 25 23 2 3" xfId="27265"/>
    <cellStyle name="Normal 2 25 23 2 4" xfId="17890"/>
    <cellStyle name="Normal 2 25 23 3" xfId="21612"/>
    <cellStyle name="Normal 2 25 23 4" xfId="30988"/>
    <cellStyle name="Normal 2 25 23 5" xfId="34711"/>
    <cellStyle name="Normal 2 25 23 6" xfId="12478"/>
    <cellStyle name="Normal 2 25 24" xfId="3163"/>
    <cellStyle name="Normal 2 25 24 2" xfId="8630"/>
    <cellStyle name="Normal 2 25 24 2 2" xfId="40236"/>
    <cellStyle name="Normal 2 25 24 2 3" xfId="27379"/>
    <cellStyle name="Normal 2 25 24 2 4" xfId="18004"/>
    <cellStyle name="Normal 2 25 24 3" xfId="21726"/>
    <cellStyle name="Normal 2 25 24 4" xfId="31102"/>
    <cellStyle name="Normal 2 25 24 5" xfId="34825"/>
    <cellStyle name="Normal 2 25 24 6" xfId="12592"/>
    <cellStyle name="Normal 2 25 25" xfId="3278"/>
    <cellStyle name="Normal 2 25 25 2" xfId="8744"/>
    <cellStyle name="Normal 2 25 25 2 2" xfId="40350"/>
    <cellStyle name="Normal 2 25 25 2 3" xfId="27493"/>
    <cellStyle name="Normal 2 25 25 2 4" xfId="18118"/>
    <cellStyle name="Normal 2 25 25 3" xfId="21840"/>
    <cellStyle name="Normal 2 25 25 4" xfId="31216"/>
    <cellStyle name="Normal 2 25 25 5" xfId="34939"/>
    <cellStyle name="Normal 2 25 25 6" xfId="12706"/>
    <cellStyle name="Normal 2 25 26" xfId="3396"/>
    <cellStyle name="Normal 2 25 26 2" xfId="8861"/>
    <cellStyle name="Normal 2 25 26 2 2" xfId="40467"/>
    <cellStyle name="Normal 2 25 26 2 3" xfId="27610"/>
    <cellStyle name="Normal 2 25 26 2 4" xfId="18235"/>
    <cellStyle name="Normal 2 25 26 3" xfId="21957"/>
    <cellStyle name="Normal 2 25 26 4" xfId="31333"/>
    <cellStyle name="Normal 2 25 26 5" xfId="35056"/>
    <cellStyle name="Normal 2 25 26 6" xfId="12823"/>
    <cellStyle name="Normal 2 25 27" xfId="3516"/>
    <cellStyle name="Normal 2 25 27 2" xfId="8980"/>
    <cellStyle name="Normal 2 25 27 2 2" xfId="40586"/>
    <cellStyle name="Normal 2 25 27 2 3" xfId="27729"/>
    <cellStyle name="Normal 2 25 27 2 4" xfId="18354"/>
    <cellStyle name="Normal 2 25 27 3" xfId="22076"/>
    <cellStyle name="Normal 2 25 27 4" xfId="31452"/>
    <cellStyle name="Normal 2 25 27 5" xfId="35175"/>
    <cellStyle name="Normal 2 25 27 6" xfId="12942"/>
    <cellStyle name="Normal 2 25 28" xfId="3648"/>
    <cellStyle name="Normal 2 25 28 2" xfId="9111"/>
    <cellStyle name="Normal 2 25 28 2 2" xfId="40717"/>
    <cellStyle name="Normal 2 25 28 2 3" xfId="27860"/>
    <cellStyle name="Normal 2 25 28 2 4" xfId="18485"/>
    <cellStyle name="Normal 2 25 28 3" xfId="22207"/>
    <cellStyle name="Normal 2 25 28 4" xfId="31583"/>
    <cellStyle name="Normal 2 25 28 5" xfId="35306"/>
    <cellStyle name="Normal 2 25 28 6" xfId="13073"/>
    <cellStyle name="Normal 2 25 29" xfId="3764"/>
    <cellStyle name="Normal 2 25 29 2" xfId="9226"/>
    <cellStyle name="Normal 2 25 29 2 2" xfId="40832"/>
    <cellStyle name="Normal 2 25 29 2 3" xfId="27975"/>
    <cellStyle name="Normal 2 25 29 2 4" xfId="18600"/>
    <cellStyle name="Normal 2 25 29 3" xfId="22322"/>
    <cellStyle name="Normal 2 25 29 4" xfId="31698"/>
    <cellStyle name="Normal 2 25 29 5" xfId="35421"/>
    <cellStyle name="Normal 2 25 29 6" xfId="13188"/>
    <cellStyle name="Normal 2 25 3" xfId="242"/>
    <cellStyle name="Normal 2 25 3 2" xfId="615"/>
    <cellStyle name="Normal 2 25 3 2 2" xfId="4852"/>
    <cellStyle name="Normal 2 25 3 2 2 2" xfId="6110"/>
    <cellStyle name="Normal 2 25 3 2 2 2 2" xfId="37718"/>
    <cellStyle name="Normal 2 25 3 2 2 2 3" xfId="24861"/>
    <cellStyle name="Normal 2 25 3 2 2 2 4" xfId="15486"/>
    <cellStyle name="Normal 2 25 3 2 2 3" xfId="36460"/>
    <cellStyle name="Normal 2 25 3 2 2 4" xfId="23603"/>
    <cellStyle name="Normal 2 25 3 2 2 5" xfId="14228"/>
    <cellStyle name="Normal 2 25 3 2 3" xfId="5685"/>
    <cellStyle name="Normal 2 25 3 2 3 2" xfId="37293"/>
    <cellStyle name="Normal 2 25 3 2 3 3" xfId="24436"/>
    <cellStyle name="Normal 2 25 3 2 3 4" xfId="15061"/>
    <cellStyle name="Normal 2 25 3 2 4" xfId="4425"/>
    <cellStyle name="Normal 2 25 3 2 4 2" xfId="36039"/>
    <cellStyle name="Normal 2 25 3 2 4 3" xfId="23181"/>
    <cellStyle name="Normal 2 25 3 2 4 4" xfId="13806"/>
    <cellStyle name="Normal 2 25 3 2 5" xfId="32293"/>
    <cellStyle name="Normal 2 25 3 2 6" xfId="22727"/>
    <cellStyle name="Normal 2 25 3 2 7" xfId="10070"/>
    <cellStyle name="Normal 2 25 3 3" xfId="4851"/>
    <cellStyle name="Normal 2 25 3 3 2" xfId="6109"/>
    <cellStyle name="Normal 2 25 3 3 2 2" xfId="37717"/>
    <cellStyle name="Normal 2 25 3 3 2 3" xfId="24860"/>
    <cellStyle name="Normal 2 25 3 3 2 4" xfId="15485"/>
    <cellStyle name="Normal 2 25 3 3 3" xfId="36459"/>
    <cellStyle name="Normal 2 25 3 3 4" xfId="23602"/>
    <cellStyle name="Normal 2 25 3 3 5" xfId="14227"/>
    <cellStyle name="Normal 2 25 3 4" xfId="5550"/>
    <cellStyle name="Normal 2 25 3 4 2" xfId="37158"/>
    <cellStyle name="Normal 2 25 3 4 3" xfId="24301"/>
    <cellStyle name="Normal 2 25 3 4 4" xfId="14926"/>
    <cellStyle name="Normal 2 25 3 5" xfId="4291"/>
    <cellStyle name="Normal 2 25 3 5 2" xfId="35905"/>
    <cellStyle name="Normal 2 25 3 5 3" xfId="23047"/>
    <cellStyle name="Normal 2 25 3 5 4" xfId="13672"/>
    <cellStyle name="Normal 2 25 3 6" xfId="19204"/>
    <cellStyle name="Normal 2 25 3 7" xfId="28580"/>
    <cellStyle name="Normal 2 25 3 8" xfId="32052"/>
    <cellStyle name="Normal 2 25 3 9" xfId="9700"/>
    <cellStyle name="Normal 2 25 30" xfId="3879"/>
    <cellStyle name="Normal 2 25 30 2" xfId="9340"/>
    <cellStyle name="Normal 2 25 30 2 2" xfId="40946"/>
    <cellStyle name="Normal 2 25 30 2 3" xfId="28089"/>
    <cellStyle name="Normal 2 25 30 2 4" xfId="18714"/>
    <cellStyle name="Normal 2 25 30 3" xfId="22436"/>
    <cellStyle name="Normal 2 25 30 4" xfId="31812"/>
    <cellStyle name="Normal 2 25 30 5" xfId="35535"/>
    <cellStyle name="Normal 2 25 30 6" xfId="13302"/>
    <cellStyle name="Normal 2 25 31" xfId="483"/>
    <cellStyle name="Normal 2 25 31 2" xfId="9460"/>
    <cellStyle name="Normal 2 25 31 2 2" xfId="41066"/>
    <cellStyle name="Normal 2 25 31 2 3" xfId="28209"/>
    <cellStyle name="Normal 2 25 31 2 4" xfId="18834"/>
    <cellStyle name="Normal 2 25 31 3" xfId="22556"/>
    <cellStyle name="Normal 2 25 31 4" xfId="28450"/>
    <cellStyle name="Normal 2 25 31 5" xfId="32414"/>
    <cellStyle name="Normal 2 25 31 6" xfId="9940"/>
    <cellStyle name="Normal 2 25 32" xfId="362"/>
    <cellStyle name="Normal 2 25 32 2" xfId="6911"/>
    <cellStyle name="Normal 2 25 32 2 2" xfId="38517"/>
    <cellStyle name="Normal 2 25 32 2 3" xfId="25660"/>
    <cellStyle name="Normal 2 25 32 2 4" xfId="16285"/>
    <cellStyle name="Normal 2 25 32 3" xfId="19074"/>
    <cellStyle name="Normal 2 25 32 4" xfId="9820"/>
    <cellStyle name="Normal 2 25 33" xfId="4044"/>
    <cellStyle name="Normal 2 25 33 2" xfId="35658"/>
    <cellStyle name="Normal 2 25 33 3" xfId="22800"/>
    <cellStyle name="Normal 2 25 33 4" xfId="13425"/>
    <cellStyle name="Normal 2 25 34" xfId="18954"/>
    <cellStyle name="Normal 2 25 35" xfId="28330"/>
    <cellStyle name="Normal 2 25 36" xfId="31932"/>
    <cellStyle name="Normal 2 25 37" xfId="9580"/>
    <cellStyle name="Normal 2 25 4" xfId="759"/>
    <cellStyle name="Normal 2 25 4 2" xfId="4853"/>
    <cellStyle name="Normal 2 25 4 2 2" xfId="6111"/>
    <cellStyle name="Normal 2 25 4 2 2 2" xfId="37719"/>
    <cellStyle name="Normal 2 25 4 2 2 3" xfId="24862"/>
    <cellStyle name="Normal 2 25 4 2 2 4" xfId="15487"/>
    <cellStyle name="Normal 2 25 4 2 3" xfId="36461"/>
    <cellStyle name="Normal 2 25 4 2 4" xfId="23604"/>
    <cellStyle name="Normal 2 25 4 2 5" xfId="14229"/>
    <cellStyle name="Normal 2 25 4 3" xfId="5686"/>
    <cellStyle name="Normal 2 25 4 3 2" xfId="37294"/>
    <cellStyle name="Normal 2 25 4 3 3" xfId="24437"/>
    <cellStyle name="Normal 2 25 4 3 4" xfId="15062"/>
    <cellStyle name="Normal 2 25 4 4" xfId="4426"/>
    <cellStyle name="Normal 2 25 4 4 2" xfId="36040"/>
    <cellStyle name="Normal 2 25 4 4 3" xfId="23182"/>
    <cellStyle name="Normal 2 25 4 4 4" xfId="13807"/>
    <cellStyle name="Normal 2 25 4 5" xfId="19346"/>
    <cellStyle name="Normal 2 25 4 6" xfId="28722"/>
    <cellStyle name="Normal 2 25 4 7" xfId="32173"/>
    <cellStyle name="Normal 2 25 4 8" xfId="10212"/>
    <cellStyle name="Normal 2 25 5" xfId="876"/>
    <cellStyle name="Normal 2 25 5 2" xfId="4854"/>
    <cellStyle name="Normal 2 25 5 2 2" xfId="6112"/>
    <cellStyle name="Normal 2 25 5 2 2 2" xfId="37720"/>
    <cellStyle name="Normal 2 25 5 2 2 3" xfId="24863"/>
    <cellStyle name="Normal 2 25 5 2 2 4" xfId="15488"/>
    <cellStyle name="Normal 2 25 5 2 3" xfId="36462"/>
    <cellStyle name="Normal 2 25 5 2 4" xfId="23605"/>
    <cellStyle name="Normal 2 25 5 2 5" xfId="14230"/>
    <cellStyle name="Normal 2 25 5 3" xfId="5905"/>
    <cellStyle name="Normal 2 25 5 3 2" xfId="37513"/>
    <cellStyle name="Normal 2 25 5 3 3" xfId="24656"/>
    <cellStyle name="Normal 2 25 5 3 4" xfId="15281"/>
    <cellStyle name="Normal 2 25 5 4" xfId="4646"/>
    <cellStyle name="Normal 2 25 5 4 2" xfId="36257"/>
    <cellStyle name="Normal 2 25 5 4 3" xfId="23400"/>
    <cellStyle name="Normal 2 25 5 4 4" xfId="14025"/>
    <cellStyle name="Normal 2 25 5 5" xfId="19462"/>
    <cellStyle name="Normal 2 25 5 6" xfId="28838"/>
    <cellStyle name="Normal 2 25 5 7" xfId="32562"/>
    <cellStyle name="Normal 2 25 5 8" xfId="10328"/>
    <cellStyle name="Normal 2 25 6" xfId="992"/>
    <cellStyle name="Normal 2 25 6 2" xfId="6103"/>
    <cellStyle name="Normal 2 25 6 2 2" xfId="37711"/>
    <cellStyle name="Normal 2 25 6 2 3" xfId="24854"/>
    <cellStyle name="Normal 2 25 6 2 4" xfId="15479"/>
    <cellStyle name="Normal 2 25 6 3" xfId="4845"/>
    <cellStyle name="Normal 2 25 6 3 2" xfId="36453"/>
    <cellStyle name="Normal 2 25 6 3 3" xfId="23596"/>
    <cellStyle name="Normal 2 25 6 3 4" xfId="14221"/>
    <cellStyle name="Normal 2 25 6 4" xfId="19577"/>
    <cellStyle name="Normal 2 25 6 5" xfId="28953"/>
    <cellStyle name="Normal 2 25 6 6" xfId="32677"/>
    <cellStyle name="Normal 2 25 6 7" xfId="10443"/>
    <cellStyle name="Normal 2 25 7" xfId="1108"/>
    <cellStyle name="Normal 2 25 7 2" xfId="6929"/>
    <cellStyle name="Normal 2 25 7 2 2" xfId="38535"/>
    <cellStyle name="Normal 2 25 7 2 3" xfId="25678"/>
    <cellStyle name="Normal 2 25 7 2 4" xfId="16303"/>
    <cellStyle name="Normal 2 25 7 3" xfId="4161"/>
    <cellStyle name="Normal 2 25 7 3 2" xfId="35775"/>
    <cellStyle name="Normal 2 25 7 3 3" xfId="22917"/>
    <cellStyle name="Normal 2 25 7 3 4" xfId="13542"/>
    <cellStyle name="Normal 2 25 7 4" xfId="19692"/>
    <cellStyle name="Normal 2 25 7 5" xfId="29068"/>
    <cellStyle name="Normal 2 25 7 6" xfId="32792"/>
    <cellStyle name="Normal 2 25 7 7" xfId="10558"/>
    <cellStyle name="Normal 2 25 8" xfId="1223"/>
    <cellStyle name="Normal 2 25 8 2" xfId="5417"/>
    <cellStyle name="Normal 2 25 8 2 2" xfId="37025"/>
    <cellStyle name="Normal 2 25 8 2 3" xfId="24168"/>
    <cellStyle name="Normal 2 25 8 2 4" xfId="14793"/>
    <cellStyle name="Normal 2 25 8 3" xfId="19806"/>
    <cellStyle name="Normal 2 25 8 4" xfId="29182"/>
    <cellStyle name="Normal 2 25 8 5" xfId="32906"/>
    <cellStyle name="Normal 2 25 8 6" xfId="10672"/>
    <cellStyle name="Normal 2 25 9" xfId="1338"/>
    <cellStyle name="Normal 2 25 9 2" xfId="6674"/>
    <cellStyle name="Normal 2 25 9 2 2" xfId="38281"/>
    <cellStyle name="Normal 2 25 9 2 3" xfId="25424"/>
    <cellStyle name="Normal 2 25 9 2 4" xfId="16049"/>
    <cellStyle name="Normal 2 25 9 3" xfId="19920"/>
    <cellStyle name="Normal 2 25 9 4" xfId="29296"/>
    <cellStyle name="Normal 2 25 9 5" xfId="33020"/>
    <cellStyle name="Normal 2 25 9 6" xfId="10786"/>
    <cellStyle name="Normal 2 26" xfId="157"/>
    <cellStyle name="Normal 2 26 10" xfId="1489"/>
    <cellStyle name="Normal 2 26 10 2" xfId="6651"/>
    <cellStyle name="Normal 2 26 10 2 2" xfId="38259"/>
    <cellStyle name="Normal 2 26 10 2 3" xfId="25402"/>
    <cellStyle name="Normal 2 26 10 2 4" xfId="16027"/>
    <cellStyle name="Normal 2 26 10 3" xfId="20070"/>
    <cellStyle name="Normal 2 26 10 4" xfId="29446"/>
    <cellStyle name="Normal 2 26 10 5" xfId="33170"/>
    <cellStyle name="Normal 2 26 10 6" xfId="10936"/>
    <cellStyle name="Normal 2 26 11" xfId="1621"/>
    <cellStyle name="Normal 2 26 11 2" xfId="7101"/>
    <cellStyle name="Normal 2 26 11 2 2" xfId="38707"/>
    <cellStyle name="Normal 2 26 11 2 3" xfId="25850"/>
    <cellStyle name="Normal 2 26 11 2 4" xfId="16475"/>
    <cellStyle name="Normal 2 26 11 3" xfId="20197"/>
    <cellStyle name="Normal 2 26 11 4" xfId="29573"/>
    <cellStyle name="Normal 2 26 11 5" xfId="33296"/>
    <cellStyle name="Normal 2 26 11 6" xfId="11063"/>
    <cellStyle name="Normal 2 26 12" xfId="1737"/>
    <cellStyle name="Normal 2 26 12 2" xfId="7216"/>
    <cellStyle name="Normal 2 26 12 2 2" xfId="38822"/>
    <cellStyle name="Normal 2 26 12 2 3" xfId="25965"/>
    <cellStyle name="Normal 2 26 12 2 4" xfId="16590"/>
    <cellStyle name="Normal 2 26 12 3" xfId="20312"/>
    <cellStyle name="Normal 2 26 12 4" xfId="29688"/>
    <cellStyle name="Normal 2 26 12 5" xfId="33411"/>
    <cellStyle name="Normal 2 26 12 6" xfId="11178"/>
    <cellStyle name="Normal 2 26 13" xfId="1911"/>
    <cellStyle name="Normal 2 26 13 2" xfId="7389"/>
    <cellStyle name="Normal 2 26 13 2 2" xfId="38995"/>
    <cellStyle name="Normal 2 26 13 2 3" xfId="26138"/>
    <cellStyle name="Normal 2 26 13 2 4" xfId="16763"/>
    <cellStyle name="Normal 2 26 13 3" xfId="20485"/>
    <cellStyle name="Normal 2 26 13 4" xfId="29861"/>
    <cellStyle name="Normal 2 26 13 5" xfId="33584"/>
    <cellStyle name="Normal 2 26 13 6" xfId="11351"/>
    <cellStyle name="Normal 2 26 14" xfId="2029"/>
    <cellStyle name="Normal 2 26 14 2" xfId="7506"/>
    <cellStyle name="Normal 2 26 14 2 2" xfId="39112"/>
    <cellStyle name="Normal 2 26 14 2 3" xfId="26255"/>
    <cellStyle name="Normal 2 26 14 2 4" xfId="16880"/>
    <cellStyle name="Normal 2 26 14 3" xfId="20602"/>
    <cellStyle name="Normal 2 26 14 4" xfId="29978"/>
    <cellStyle name="Normal 2 26 14 5" xfId="33701"/>
    <cellStyle name="Normal 2 26 14 6" xfId="11468"/>
    <cellStyle name="Normal 2 26 15" xfId="2146"/>
    <cellStyle name="Normal 2 26 15 2" xfId="7622"/>
    <cellStyle name="Normal 2 26 15 2 2" xfId="39228"/>
    <cellStyle name="Normal 2 26 15 2 3" xfId="26371"/>
    <cellStyle name="Normal 2 26 15 2 4" xfId="16996"/>
    <cellStyle name="Normal 2 26 15 3" xfId="20718"/>
    <cellStyle name="Normal 2 26 15 4" xfId="30094"/>
    <cellStyle name="Normal 2 26 15 5" xfId="33817"/>
    <cellStyle name="Normal 2 26 15 6" xfId="11584"/>
    <cellStyle name="Normal 2 26 16" xfId="2265"/>
    <cellStyle name="Normal 2 26 16 2" xfId="7740"/>
    <cellStyle name="Normal 2 26 16 2 2" xfId="39346"/>
    <cellStyle name="Normal 2 26 16 2 3" xfId="26489"/>
    <cellStyle name="Normal 2 26 16 2 4" xfId="17114"/>
    <cellStyle name="Normal 2 26 16 3" xfId="20836"/>
    <cellStyle name="Normal 2 26 16 4" xfId="30212"/>
    <cellStyle name="Normal 2 26 16 5" xfId="33935"/>
    <cellStyle name="Normal 2 26 16 6" xfId="11702"/>
    <cellStyle name="Normal 2 26 17" xfId="2384"/>
    <cellStyle name="Normal 2 26 17 2" xfId="7858"/>
    <cellStyle name="Normal 2 26 17 2 2" xfId="39464"/>
    <cellStyle name="Normal 2 26 17 2 3" xfId="26607"/>
    <cellStyle name="Normal 2 26 17 2 4" xfId="17232"/>
    <cellStyle name="Normal 2 26 17 3" xfId="20954"/>
    <cellStyle name="Normal 2 26 17 4" xfId="30330"/>
    <cellStyle name="Normal 2 26 17 5" xfId="34053"/>
    <cellStyle name="Normal 2 26 17 6" xfId="11820"/>
    <cellStyle name="Normal 2 26 18" xfId="2501"/>
    <cellStyle name="Normal 2 26 18 2" xfId="7974"/>
    <cellStyle name="Normal 2 26 18 2 2" xfId="39580"/>
    <cellStyle name="Normal 2 26 18 2 3" xfId="26723"/>
    <cellStyle name="Normal 2 26 18 2 4" xfId="17348"/>
    <cellStyle name="Normal 2 26 18 3" xfId="21070"/>
    <cellStyle name="Normal 2 26 18 4" xfId="30446"/>
    <cellStyle name="Normal 2 26 18 5" xfId="34169"/>
    <cellStyle name="Normal 2 26 18 6" xfId="11936"/>
    <cellStyle name="Normal 2 26 19" xfId="2619"/>
    <cellStyle name="Normal 2 26 19 2" xfId="8091"/>
    <cellStyle name="Normal 2 26 19 2 2" xfId="39697"/>
    <cellStyle name="Normal 2 26 19 2 3" xfId="26840"/>
    <cellStyle name="Normal 2 26 19 2 4" xfId="17465"/>
    <cellStyle name="Normal 2 26 19 3" xfId="21187"/>
    <cellStyle name="Normal 2 26 19 4" xfId="30563"/>
    <cellStyle name="Normal 2 26 19 5" xfId="34286"/>
    <cellStyle name="Normal 2 26 19 6" xfId="12053"/>
    <cellStyle name="Normal 2 26 2" xfId="178"/>
    <cellStyle name="Normal 2 26 2 10" xfId="1642"/>
    <cellStyle name="Normal 2 26 2 10 2" xfId="7122"/>
    <cellStyle name="Normal 2 26 2 10 2 2" xfId="38728"/>
    <cellStyle name="Normal 2 26 2 10 2 3" xfId="25871"/>
    <cellStyle name="Normal 2 26 2 10 2 4" xfId="16496"/>
    <cellStyle name="Normal 2 26 2 10 3" xfId="20218"/>
    <cellStyle name="Normal 2 26 2 10 4" xfId="29594"/>
    <cellStyle name="Normal 2 26 2 10 5" xfId="33317"/>
    <cellStyle name="Normal 2 26 2 10 6" xfId="11084"/>
    <cellStyle name="Normal 2 26 2 11" xfId="1758"/>
    <cellStyle name="Normal 2 26 2 11 2" xfId="7237"/>
    <cellStyle name="Normal 2 26 2 11 2 2" xfId="38843"/>
    <cellStyle name="Normal 2 26 2 11 2 3" xfId="25986"/>
    <cellStyle name="Normal 2 26 2 11 2 4" xfId="16611"/>
    <cellStyle name="Normal 2 26 2 11 3" xfId="20333"/>
    <cellStyle name="Normal 2 26 2 11 4" xfId="29709"/>
    <cellStyle name="Normal 2 26 2 11 5" xfId="33432"/>
    <cellStyle name="Normal 2 26 2 11 6" xfId="11199"/>
    <cellStyle name="Normal 2 26 2 12" xfId="1932"/>
    <cellStyle name="Normal 2 26 2 12 2" xfId="7410"/>
    <cellStyle name="Normal 2 26 2 12 2 2" xfId="39016"/>
    <cellStyle name="Normal 2 26 2 12 2 3" xfId="26159"/>
    <cellStyle name="Normal 2 26 2 12 2 4" xfId="16784"/>
    <cellStyle name="Normal 2 26 2 12 3" xfId="20506"/>
    <cellStyle name="Normal 2 26 2 12 4" xfId="29882"/>
    <cellStyle name="Normal 2 26 2 12 5" xfId="33605"/>
    <cellStyle name="Normal 2 26 2 12 6" xfId="11372"/>
    <cellStyle name="Normal 2 26 2 13" xfId="2050"/>
    <cellStyle name="Normal 2 26 2 13 2" xfId="7527"/>
    <cellStyle name="Normal 2 26 2 13 2 2" xfId="39133"/>
    <cellStyle name="Normal 2 26 2 13 2 3" xfId="26276"/>
    <cellStyle name="Normal 2 26 2 13 2 4" xfId="16901"/>
    <cellStyle name="Normal 2 26 2 13 3" xfId="20623"/>
    <cellStyle name="Normal 2 26 2 13 4" xfId="29999"/>
    <cellStyle name="Normal 2 26 2 13 5" xfId="33722"/>
    <cellStyle name="Normal 2 26 2 13 6" xfId="11489"/>
    <cellStyle name="Normal 2 26 2 14" xfId="2167"/>
    <cellStyle name="Normal 2 26 2 14 2" xfId="7643"/>
    <cellStyle name="Normal 2 26 2 14 2 2" xfId="39249"/>
    <cellStyle name="Normal 2 26 2 14 2 3" xfId="26392"/>
    <cellStyle name="Normal 2 26 2 14 2 4" xfId="17017"/>
    <cellStyle name="Normal 2 26 2 14 3" xfId="20739"/>
    <cellStyle name="Normal 2 26 2 14 4" xfId="30115"/>
    <cellStyle name="Normal 2 26 2 14 5" xfId="33838"/>
    <cellStyle name="Normal 2 26 2 14 6" xfId="11605"/>
    <cellStyle name="Normal 2 26 2 15" xfId="2286"/>
    <cellStyle name="Normal 2 26 2 15 2" xfId="7761"/>
    <cellStyle name="Normal 2 26 2 15 2 2" xfId="39367"/>
    <cellStyle name="Normal 2 26 2 15 2 3" xfId="26510"/>
    <cellStyle name="Normal 2 26 2 15 2 4" xfId="17135"/>
    <cellStyle name="Normal 2 26 2 15 3" xfId="20857"/>
    <cellStyle name="Normal 2 26 2 15 4" xfId="30233"/>
    <cellStyle name="Normal 2 26 2 15 5" xfId="33956"/>
    <cellStyle name="Normal 2 26 2 15 6" xfId="11723"/>
    <cellStyle name="Normal 2 26 2 16" xfId="2405"/>
    <cellStyle name="Normal 2 26 2 16 2" xfId="7879"/>
    <cellStyle name="Normal 2 26 2 16 2 2" xfId="39485"/>
    <cellStyle name="Normal 2 26 2 16 2 3" xfId="26628"/>
    <cellStyle name="Normal 2 26 2 16 2 4" xfId="17253"/>
    <cellStyle name="Normal 2 26 2 16 3" xfId="20975"/>
    <cellStyle name="Normal 2 26 2 16 4" xfId="30351"/>
    <cellStyle name="Normal 2 26 2 16 5" xfId="34074"/>
    <cellStyle name="Normal 2 26 2 16 6" xfId="11841"/>
    <cellStyle name="Normal 2 26 2 17" xfId="2522"/>
    <cellStyle name="Normal 2 26 2 17 2" xfId="7995"/>
    <cellStyle name="Normal 2 26 2 17 2 2" xfId="39601"/>
    <cellStyle name="Normal 2 26 2 17 2 3" xfId="26744"/>
    <cellStyle name="Normal 2 26 2 17 2 4" xfId="17369"/>
    <cellStyle name="Normal 2 26 2 17 3" xfId="21091"/>
    <cellStyle name="Normal 2 26 2 17 4" xfId="30467"/>
    <cellStyle name="Normal 2 26 2 17 5" xfId="34190"/>
    <cellStyle name="Normal 2 26 2 17 6" xfId="11957"/>
    <cellStyle name="Normal 2 26 2 18" xfId="2640"/>
    <cellStyle name="Normal 2 26 2 18 2" xfId="8112"/>
    <cellStyle name="Normal 2 26 2 18 2 2" xfId="39718"/>
    <cellStyle name="Normal 2 26 2 18 2 3" xfId="26861"/>
    <cellStyle name="Normal 2 26 2 18 2 4" xfId="17486"/>
    <cellStyle name="Normal 2 26 2 18 3" xfId="21208"/>
    <cellStyle name="Normal 2 26 2 18 4" xfId="30584"/>
    <cellStyle name="Normal 2 26 2 18 5" xfId="34307"/>
    <cellStyle name="Normal 2 26 2 18 6" xfId="12074"/>
    <cellStyle name="Normal 2 26 2 19" xfId="2760"/>
    <cellStyle name="Normal 2 26 2 19 2" xfId="8231"/>
    <cellStyle name="Normal 2 26 2 19 2 2" xfId="39837"/>
    <cellStyle name="Normal 2 26 2 19 2 3" xfId="26980"/>
    <cellStyle name="Normal 2 26 2 19 2 4" xfId="17605"/>
    <cellStyle name="Normal 2 26 2 19 3" xfId="21327"/>
    <cellStyle name="Normal 2 26 2 19 4" xfId="30703"/>
    <cellStyle name="Normal 2 26 2 19 5" xfId="34426"/>
    <cellStyle name="Normal 2 26 2 19 6" xfId="12193"/>
    <cellStyle name="Normal 2 26 2 2" xfId="299"/>
    <cellStyle name="Normal 2 26 2 2 2" xfId="702"/>
    <cellStyle name="Normal 2 26 2 2 2 2" xfId="4858"/>
    <cellStyle name="Normal 2 26 2 2 2 2 2" xfId="6116"/>
    <cellStyle name="Normal 2 26 2 2 2 2 2 2" xfId="37724"/>
    <cellStyle name="Normal 2 26 2 2 2 2 2 3" xfId="24867"/>
    <cellStyle name="Normal 2 26 2 2 2 2 2 4" xfId="15492"/>
    <cellStyle name="Normal 2 26 2 2 2 2 3" xfId="36466"/>
    <cellStyle name="Normal 2 26 2 2 2 2 4" xfId="23609"/>
    <cellStyle name="Normal 2 26 2 2 2 2 5" xfId="14234"/>
    <cellStyle name="Normal 2 26 2 2 2 3" xfId="5687"/>
    <cellStyle name="Normal 2 26 2 2 2 3 2" xfId="37295"/>
    <cellStyle name="Normal 2 26 2 2 2 3 3" xfId="24438"/>
    <cellStyle name="Normal 2 26 2 2 2 3 4" xfId="15063"/>
    <cellStyle name="Normal 2 26 2 2 2 4" xfId="4427"/>
    <cellStyle name="Normal 2 26 2 2 2 4 2" xfId="36041"/>
    <cellStyle name="Normal 2 26 2 2 2 4 3" xfId="23183"/>
    <cellStyle name="Normal 2 26 2 2 2 4 4" xfId="13808"/>
    <cellStyle name="Normal 2 26 2 2 2 5" xfId="32350"/>
    <cellStyle name="Normal 2 26 2 2 2 6" xfId="22695"/>
    <cellStyle name="Normal 2 26 2 2 2 7" xfId="10156"/>
    <cellStyle name="Normal 2 26 2 2 3" xfId="4857"/>
    <cellStyle name="Normal 2 26 2 2 3 2" xfId="6115"/>
    <cellStyle name="Normal 2 26 2 2 3 2 2" xfId="37723"/>
    <cellStyle name="Normal 2 26 2 2 3 2 3" xfId="24866"/>
    <cellStyle name="Normal 2 26 2 2 3 2 4" xfId="15491"/>
    <cellStyle name="Normal 2 26 2 2 3 3" xfId="36465"/>
    <cellStyle name="Normal 2 26 2 2 3 4" xfId="23608"/>
    <cellStyle name="Normal 2 26 2 2 3 5" xfId="14233"/>
    <cellStyle name="Normal 2 26 2 2 4" xfId="5637"/>
    <cellStyle name="Normal 2 26 2 2 4 2" xfId="37245"/>
    <cellStyle name="Normal 2 26 2 2 4 3" xfId="24388"/>
    <cellStyle name="Normal 2 26 2 2 4 4" xfId="15013"/>
    <cellStyle name="Normal 2 26 2 2 5" xfId="4377"/>
    <cellStyle name="Normal 2 26 2 2 5 2" xfId="35991"/>
    <cellStyle name="Normal 2 26 2 2 5 3" xfId="23133"/>
    <cellStyle name="Normal 2 26 2 2 5 4" xfId="13758"/>
    <cellStyle name="Normal 2 26 2 2 6" xfId="19290"/>
    <cellStyle name="Normal 2 26 2 2 7" xfId="28666"/>
    <cellStyle name="Normal 2 26 2 2 8" xfId="32109"/>
    <cellStyle name="Normal 2 26 2 2 9" xfId="9757"/>
    <cellStyle name="Normal 2 26 2 20" xfId="2875"/>
    <cellStyle name="Normal 2 26 2 20 2" xfId="8345"/>
    <cellStyle name="Normal 2 26 2 20 2 2" xfId="39951"/>
    <cellStyle name="Normal 2 26 2 20 2 3" xfId="27094"/>
    <cellStyle name="Normal 2 26 2 20 2 4" xfId="17719"/>
    <cellStyle name="Normal 2 26 2 20 3" xfId="21441"/>
    <cellStyle name="Normal 2 26 2 20 4" xfId="30817"/>
    <cellStyle name="Normal 2 26 2 20 5" xfId="34540"/>
    <cellStyle name="Normal 2 26 2 20 6" xfId="12307"/>
    <cellStyle name="Normal 2 26 2 21" xfId="2990"/>
    <cellStyle name="Normal 2 26 2 21 2" xfId="8459"/>
    <cellStyle name="Normal 2 26 2 21 2 2" xfId="40065"/>
    <cellStyle name="Normal 2 26 2 21 2 3" xfId="27208"/>
    <cellStyle name="Normal 2 26 2 21 2 4" xfId="17833"/>
    <cellStyle name="Normal 2 26 2 21 3" xfId="21555"/>
    <cellStyle name="Normal 2 26 2 21 4" xfId="30931"/>
    <cellStyle name="Normal 2 26 2 21 5" xfId="34654"/>
    <cellStyle name="Normal 2 26 2 21 6" xfId="12421"/>
    <cellStyle name="Normal 2 26 2 22" xfId="3105"/>
    <cellStyle name="Normal 2 26 2 22 2" xfId="8573"/>
    <cellStyle name="Normal 2 26 2 22 2 2" xfId="40179"/>
    <cellStyle name="Normal 2 26 2 22 2 3" xfId="27322"/>
    <cellStyle name="Normal 2 26 2 22 2 4" xfId="17947"/>
    <cellStyle name="Normal 2 26 2 22 3" xfId="21669"/>
    <cellStyle name="Normal 2 26 2 22 4" xfId="31045"/>
    <cellStyle name="Normal 2 26 2 22 5" xfId="34768"/>
    <cellStyle name="Normal 2 26 2 22 6" xfId="12535"/>
    <cellStyle name="Normal 2 26 2 23" xfId="3220"/>
    <cellStyle name="Normal 2 26 2 23 2" xfId="8687"/>
    <cellStyle name="Normal 2 26 2 23 2 2" xfId="40293"/>
    <cellStyle name="Normal 2 26 2 23 2 3" xfId="27436"/>
    <cellStyle name="Normal 2 26 2 23 2 4" xfId="18061"/>
    <cellStyle name="Normal 2 26 2 23 3" xfId="21783"/>
    <cellStyle name="Normal 2 26 2 23 4" xfId="31159"/>
    <cellStyle name="Normal 2 26 2 23 5" xfId="34882"/>
    <cellStyle name="Normal 2 26 2 23 6" xfId="12649"/>
    <cellStyle name="Normal 2 26 2 24" xfId="3335"/>
    <cellStyle name="Normal 2 26 2 24 2" xfId="8801"/>
    <cellStyle name="Normal 2 26 2 24 2 2" xfId="40407"/>
    <cellStyle name="Normal 2 26 2 24 2 3" xfId="27550"/>
    <cellStyle name="Normal 2 26 2 24 2 4" xfId="18175"/>
    <cellStyle name="Normal 2 26 2 24 3" xfId="21897"/>
    <cellStyle name="Normal 2 26 2 24 4" xfId="31273"/>
    <cellStyle name="Normal 2 26 2 24 5" xfId="34996"/>
    <cellStyle name="Normal 2 26 2 24 6" xfId="12763"/>
    <cellStyle name="Normal 2 26 2 25" xfId="3453"/>
    <cellStyle name="Normal 2 26 2 25 2" xfId="8918"/>
    <cellStyle name="Normal 2 26 2 25 2 2" xfId="40524"/>
    <cellStyle name="Normal 2 26 2 25 2 3" xfId="27667"/>
    <cellStyle name="Normal 2 26 2 25 2 4" xfId="18292"/>
    <cellStyle name="Normal 2 26 2 25 3" xfId="22014"/>
    <cellStyle name="Normal 2 26 2 25 4" xfId="31390"/>
    <cellStyle name="Normal 2 26 2 25 5" xfId="35113"/>
    <cellStyle name="Normal 2 26 2 25 6" xfId="12880"/>
    <cellStyle name="Normal 2 26 2 26" xfId="3573"/>
    <cellStyle name="Normal 2 26 2 26 2" xfId="9037"/>
    <cellStyle name="Normal 2 26 2 26 2 2" xfId="40643"/>
    <cellStyle name="Normal 2 26 2 26 2 3" xfId="27786"/>
    <cellStyle name="Normal 2 26 2 26 2 4" xfId="18411"/>
    <cellStyle name="Normal 2 26 2 26 3" xfId="22133"/>
    <cellStyle name="Normal 2 26 2 26 4" xfId="31509"/>
    <cellStyle name="Normal 2 26 2 26 5" xfId="35232"/>
    <cellStyle name="Normal 2 26 2 26 6" xfId="12999"/>
    <cellStyle name="Normal 2 26 2 27" xfId="3705"/>
    <cellStyle name="Normal 2 26 2 27 2" xfId="9168"/>
    <cellStyle name="Normal 2 26 2 27 2 2" xfId="40774"/>
    <cellStyle name="Normal 2 26 2 27 2 3" xfId="27917"/>
    <cellStyle name="Normal 2 26 2 27 2 4" xfId="18542"/>
    <cellStyle name="Normal 2 26 2 27 3" xfId="22264"/>
    <cellStyle name="Normal 2 26 2 27 4" xfId="31640"/>
    <cellStyle name="Normal 2 26 2 27 5" xfId="35363"/>
    <cellStyle name="Normal 2 26 2 27 6" xfId="13130"/>
    <cellStyle name="Normal 2 26 2 28" xfId="3821"/>
    <cellStyle name="Normal 2 26 2 28 2" xfId="9283"/>
    <cellStyle name="Normal 2 26 2 28 2 2" xfId="40889"/>
    <cellStyle name="Normal 2 26 2 28 2 3" xfId="28032"/>
    <cellStyle name="Normal 2 26 2 28 2 4" xfId="18657"/>
    <cellStyle name="Normal 2 26 2 28 3" xfId="22379"/>
    <cellStyle name="Normal 2 26 2 28 4" xfId="31755"/>
    <cellStyle name="Normal 2 26 2 28 5" xfId="35478"/>
    <cellStyle name="Normal 2 26 2 28 6" xfId="13245"/>
    <cellStyle name="Normal 2 26 2 29" xfId="3936"/>
    <cellStyle name="Normal 2 26 2 29 2" xfId="9397"/>
    <cellStyle name="Normal 2 26 2 29 2 2" xfId="41003"/>
    <cellStyle name="Normal 2 26 2 29 2 3" xfId="28146"/>
    <cellStyle name="Normal 2 26 2 29 2 4" xfId="18771"/>
    <cellStyle name="Normal 2 26 2 29 3" xfId="22493"/>
    <cellStyle name="Normal 2 26 2 29 4" xfId="31869"/>
    <cellStyle name="Normal 2 26 2 29 5" xfId="35592"/>
    <cellStyle name="Normal 2 26 2 29 6" xfId="13359"/>
    <cellStyle name="Normal 2 26 2 3" xfId="816"/>
    <cellStyle name="Normal 2 26 2 3 2" xfId="4859"/>
    <cellStyle name="Normal 2 26 2 3 2 2" xfId="6117"/>
    <cellStyle name="Normal 2 26 2 3 2 2 2" xfId="37725"/>
    <cellStyle name="Normal 2 26 2 3 2 2 3" xfId="24868"/>
    <cellStyle name="Normal 2 26 2 3 2 2 4" xfId="15493"/>
    <cellStyle name="Normal 2 26 2 3 2 3" xfId="36467"/>
    <cellStyle name="Normal 2 26 2 3 2 4" xfId="23610"/>
    <cellStyle name="Normal 2 26 2 3 2 5" xfId="14235"/>
    <cellStyle name="Normal 2 26 2 3 3" xfId="5688"/>
    <cellStyle name="Normal 2 26 2 3 3 2" xfId="37296"/>
    <cellStyle name="Normal 2 26 2 3 3 3" xfId="24439"/>
    <cellStyle name="Normal 2 26 2 3 3 4" xfId="15064"/>
    <cellStyle name="Normal 2 26 2 3 4" xfId="4428"/>
    <cellStyle name="Normal 2 26 2 3 4 2" xfId="36042"/>
    <cellStyle name="Normal 2 26 2 3 4 3" xfId="23184"/>
    <cellStyle name="Normal 2 26 2 3 4 4" xfId="13809"/>
    <cellStyle name="Normal 2 26 2 3 5" xfId="19403"/>
    <cellStyle name="Normal 2 26 2 3 6" xfId="28779"/>
    <cellStyle name="Normal 2 26 2 3 7" xfId="32230"/>
    <cellStyle name="Normal 2 26 2 3 8" xfId="10269"/>
    <cellStyle name="Normal 2 26 2 30" xfId="540"/>
    <cellStyle name="Normal 2 26 2 30 2" xfId="9517"/>
    <cellStyle name="Normal 2 26 2 30 2 2" xfId="41123"/>
    <cellStyle name="Normal 2 26 2 30 2 3" xfId="28266"/>
    <cellStyle name="Normal 2 26 2 30 2 4" xfId="18891"/>
    <cellStyle name="Normal 2 26 2 30 3" xfId="22613"/>
    <cellStyle name="Normal 2 26 2 30 4" xfId="28507"/>
    <cellStyle name="Normal 2 26 2 30 5" xfId="32471"/>
    <cellStyle name="Normal 2 26 2 30 6" xfId="9997"/>
    <cellStyle name="Normal 2 26 2 31" xfId="419"/>
    <cellStyle name="Normal 2 26 2 31 2" xfId="6785"/>
    <cellStyle name="Normal 2 26 2 31 2 2" xfId="38391"/>
    <cellStyle name="Normal 2 26 2 31 2 3" xfId="25534"/>
    <cellStyle name="Normal 2 26 2 31 2 4" xfId="16159"/>
    <cellStyle name="Normal 2 26 2 31 3" xfId="19131"/>
    <cellStyle name="Normal 2 26 2 31 4" xfId="9877"/>
    <cellStyle name="Normal 2 26 2 32" xfId="4101"/>
    <cellStyle name="Normal 2 26 2 32 2" xfId="35715"/>
    <cellStyle name="Normal 2 26 2 32 3" xfId="22857"/>
    <cellStyle name="Normal 2 26 2 32 4" xfId="13482"/>
    <cellStyle name="Normal 2 26 2 33" xfId="19011"/>
    <cellStyle name="Normal 2 26 2 34" xfId="28387"/>
    <cellStyle name="Normal 2 26 2 35" xfId="31989"/>
    <cellStyle name="Normal 2 26 2 36" xfId="9637"/>
    <cellStyle name="Normal 2 26 2 4" xfId="933"/>
    <cellStyle name="Normal 2 26 2 4 2" xfId="4860"/>
    <cellStyle name="Normal 2 26 2 4 2 2" xfId="6118"/>
    <cellStyle name="Normal 2 26 2 4 2 2 2" xfId="37726"/>
    <cellStyle name="Normal 2 26 2 4 2 2 3" xfId="24869"/>
    <cellStyle name="Normal 2 26 2 4 2 2 4" xfId="15494"/>
    <cellStyle name="Normal 2 26 2 4 2 3" xfId="36468"/>
    <cellStyle name="Normal 2 26 2 4 2 4" xfId="23611"/>
    <cellStyle name="Normal 2 26 2 4 2 5" xfId="14236"/>
    <cellStyle name="Normal 2 26 2 4 3" xfId="5962"/>
    <cellStyle name="Normal 2 26 2 4 3 2" xfId="37570"/>
    <cellStyle name="Normal 2 26 2 4 3 3" xfId="24713"/>
    <cellStyle name="Normal 2 26 2 4 3 4" xfId="15338"/>
    <cellStyle name="Normal 2 26 2 4 4" xfId="4703"/>
    <cellStyle name="Normal 2 26 2 4 4 2" xfId="36314"/>
    <cellStyle name="Normal 2 26 2 4 4 3" xfId="23457"/>
    <cellStyle name="Normal 2 26 2 4 4 4" xfId="14082"/>
    <cellStyle name="Normal 2 26 2 4 5" xfId="19519"/>
    <cellStyle name="Normal 2 26 2 4 6" xfId="28895"/>
    <cellStyle name="Normal 2 26 2 4 7" xfId="32619"/>
    <cellStyle name="Normal 2 26 2 4 8" xfId="10385"/>
    <cellStyle name="Normal 2 26 2 5" xfId="1049"/>
    <cellStyle name="Normal 2 26 2 5 2" xfId="6114"/>
    <cellStyle name="Normal 2 26 2 5 2 2" xfId="37722"/>
    <cellStyle name="Normal 2 26 2 5 2 3" xfId="24865"/>
    <cellStyle name="Normal 2 26 2 5 2 4" xfId="15490"/>
    <cellStyle name="Normal 2 26 2 5 3" xfId="4856"/>
    <cellStyle name="Normal 2 26 2 5 3 2" xfId="36464"/>
    <cellStyle name="Normal 2 26 2 5 3 3" xfId="23607"/>
    <cellStyle name="Normal 2 26 2 5 3 4" xfId="14232"/>
    <cellStyle name="Normal 2 26 2 5 4" xfId="19634"/>
    <cellStyle name="Normal 2 26 2 5 5" xfId="29010"/>
    <cellStyle name="Normal 2 26 2 5 6" xfId="32734"/>
    <cellStyle name="Normal 2 26 2 5 7" xfId="10500"/>
    <cellStyle name="Normal 2 26 2 6" xfId="1165"/>
    <cellStyle name="Normal 2 26 2 6 2" xfId="6786"/>
    <cellStyle name="Normal 2 26 2 6 2 2" xfId="38392"/>
    <cellStyle name="Normal 2 26 2 6 2 3" xfId="25535"/>
    <cellStyle name="Normal 2 26 2 6 2 4" xfId="16160"/>
    <cellStyle name="Normal 2 26 2 6 3" xfId="4218"/>
    <cellStyle name="Normal 2 26 2 6 3 2" xfId="35832"/>
    <cellStyle name="Normal 2 26 2 6 3 3" xfId="22974"/>
    <cellStyle name="Normal 2 26 2 6 3 4" xfId="13599"/>
    <cellStyle name="Normal 2 26 2 6 4" xfId="19749"/>
    <cellStyle name="Normal 2 26 2 6 5" xfId="29125"/>
    <cellStyle name="Normal 2 26 2 6 6" xfId="32849"/>
    <cellStyle name="Normal 2 26 2 6 7" xfId="10615"/>
    <cellStyle name="Normal 2 26 2 7" xfId="1280"/>
    <cellStyle name="Normal 2 26 2 7 2" xfId="5474"/>
    <cellStyle name="Normal 2 26 2 7 2 2" xfId="37082"/>
    <cellStyle name="Normal 2 26 2 7 2 3" xfId="24225"/>
    <cellStyle name="Normal 2 26 2 7 2 4" xfId="14850"/>
    <cellStyle name="Normal 2 26 2 7 3" xfId="19863"/>
    <cellStyle name="Normal 2 26 2 7 4" xfId="29239"/>
    <cellStyle name="Normal 2 26 2 7 5" xfId="32963"/>
    <cellStyle name="Normal 2 26 2 7 6" xfId="10729"/>
    <cellStyle name="Normal 2 26 2 8" xfId="1395"/>
    <cellStyle name="Normal 2 26 2 8 2" xfId="6821"/>
    <cellStyle name="Normal 2 26 2 8 2 2" xfId="38427"/>
    <cellStyle name="Normal 2 26 2 8 2 3" xfId="25570"/>
    <cellStyle name="Normal 2 26 2 8 2 4" xfId="16195"/>
    <cellStyle name="Normal 2 26 2 8 3" xfId="19977"/>
    <cellStyle name="Normal 2 26 2 8 4" xfId="29353"/>
    <cellStyle name="Normal 2 26 2 8 5" xfId="33077"/>
    <cellStyle name="Normal 2 26 2 8 6" xfId="10843"/>
    <cellStyle name="Normal 2 26 2 9" xfId="1510"/>
    <cellStyle name="Normal 2 26 2 9 2" xfId="6677"/>
    <cellStyle name="Normal 2 26 2 9 2 2" xfId="38283"/>
    <cellStyle name="Normal 2 26 2 9 2 3" xfId="25426"/>
    <cellStyle name="Normal 2 26 2 9 2 4" xfId="16051"/>
    <cellStyle name="Normal 2 26 2 9 3" xfId="20091"/>
    <cellStyle name="Normal 2 26 2 9 4" xfId="29467"/>
    <cellStyle name="Normal 2 26 2 9 5" xfId="33191"/>
    <cellStyle name="Normal 2 26 2 9 6" xfId="10957"/>
    <cellStyle name="Normal 2 26 20" xfId="2739"/>
    <cellStyle name="Normal 2 26 20 2" xfId="8210"/>
    <cellStyle name="Normal 2 26 20 2 2" xfId="39816"/>
    <cellStyle name="Normal 2 26 20 2 3" xfId="26959"/>
    <cellStyle name="Normal 2 26 20 2 4" xfId="17584"/>
    <cellStyle name="Normal 2 26 20 3" xfId="21306"/>
    <cellStyle name="Normal 2 26 20 4" xfId="30682"/>
    <cellStyle name="Normal 2 26 20 5" xfId="34405"/>
    <cellStyle name="Normal 2 26 20 6" xfId="12172"/>
    <cellStyle name="Normal 2 26 21" xfId="2854"/>
    <cellStyle name="Normal 2 26 21 2" xfId="8324"/>
    <cellStyle name="Normal 2 26 21 2 2" xfId="39930"/>
    <cellStyle name="Normal 2 26 21 2 3" xfId="27073"/>
    <cellStyle name="Normal 2 26 21 2 4" xfId="17698"/>
    <cellStyle name="Normal 2 26 21 3" xfId="21420"/>
    <cellStyle name="Normal 2 26 21 4" xfId="30796"/>
    <cellStyle name="Normal 2 26 21 5" xfId="34519"/>
    <cellStyle name="Normal 2 26 21 6" xfId="12286"/>
    <cellStyle name="Normal 2 26 22" xfId="2969"/>
    <cellStyle name="Normal 2 26 22 2" xfId="8438"/>
    <cellStyle name="Normal 2 26 22 2 2" xfId="40044"/>
    <cellStyle name="Normal 2 26 22 2 3" xfId="27187"/>
    <cellStyle name="Normal 2 26 22 2 4" xfId="17812"/>
    <cellStyle name="Normal 2 26 22 3" xfId="21534"/>
    <cellStyle name="Normal 2 26 22 4" xfId="30910"/>
    <cellStyle name="Normal 2 26 22 5" xfId="34633"/>
    <cellStyle name="Normal 2 26 22 6" xfId="12400"/>
    <cellStyle name="Normal 2 26 23" xfId="3084"/>
    <cellStyle name="Normal 2 26 23 2" xfId="8552"/>
    <cellStyle name="Normal 2 26 23 2 2" xfId="40158"/>
    <cellStyle name="Normal 2 26 23 2 3" xfId="27301"/>
    <cellStyle name="Normal 2 26 23 2 4" xfId="17926"/>
    <cellStyle name="Normal 2 26 23 3" xfId="21648"/>
    <cellStyle name="Normal 2 26 23 4" xfId="31024"/>
    <cellStyle name="Normal 2 26 23 5" xfId="34747"/>
    <cellStyle name="Normal 2 26 23 6" xfId="12514"/>
    <cellStyle name="Normal 2 26 24" xfId="3199"/>
    <cellStyle name="Normal 2 26 24 2" xfId="8666"/>
    <cellStyle name="Normal 2 26 24 2 2" xfId="40272"/>
    <cellStyle name="Normal 2 26 24 2 3" xfId="27415"/>
    <cellStyle name="Normal 2 26 24 2 4" xfId="18040"/>
    <cellStyle name="Normal 2 26 24 3" xfId="21762"/>
    <cellStyle name="Normal 2 26 24 4" xfId="31138"/>
    <cellStyle name="Normal 2 26 24 5" xfId="34861"/>
    <cellStyle name="Normal 2 26 24 6" xfId="12628"/>
    <cellStyle name="Normal 2 26 25" xfId="3314"/>
    <cellStyle name="Normal 2 26 25 2" xfId="8780"/>
    <cellStyle name="Normal 2 26 25 2 2" xfId="40386"/>
    <cellStyle name="Normal 2 26 25 2 3" xfId="27529"/>
    <cellStyle name="Normal 2 26 25 2 4" xfId="18154"/>
    <cellStyle name="Normal 2 26 25 3" xfId="21876"/>
    <cellStyle name="Normal 2 26 25 4" xfId="31252"/>
    <cellStyle name="Normal 2 26 25 5" xfId="34975"/>
    <cellStyle name="Normal 2 26 25 6" xfId="12742"/>
    <cellStyle name="Normal 2 26 26" xfId="3432"/>
    <cellStyle name="Normal 2 26 26 2" xfId="8897"/>
    <cellStyle name="Normal 2 26 26 2 2" xfId="40503"/>
    <cellStyle name="Normal 2 26 26 2 3" xfId="27646"/>
    <cellStyle name="Normal 2 26 26 2 4" xfId="18271"/>
    <cellStyle name="Normal 2 26 26 3" xfId="21993"/>
    <cellStyle name="Normal 2 26 26 4" xfId="31369"/>
    <cellStyle name="Normal 2 26 26 5" xfId="35092"/>
    <cellStyle name="Normal 2 26 26 6" xfId="12859"/>
    <cellStyle name="Normal 2 26 27" xfId="3552"/>
    <cellStyle name="Normal 2 26 27 2" xfId="9016"/>
    <cellStyle name="Normal 2 26 27 2 2" xfId="40622"/>
    <cellStyle name="Normal 2 26 27 2 3" xfId="27765"/>
    <cellStyle name="Normal 2 26 27 2 4" xfId="18390"/>
    <cellStyle name="Normal 2 26 27 3" xfId="22112"/>
    <cellStyle name="Normal 2 26 27 4" xfId="31488"/>
    <cellStyle name="Normal 2 26 27 5" xfId="35211"/>
    <cellStyle name="Normal 2 26 27 6" xfId="12978"/>
    <cellStyle name="Normal 2 26 28" xfId="3684"/>
    <cellStyle name="Normal 2 26 28 2" xfId="9147"/>
    <cellStyle name="Normal 2 26 28 2 2" xfId="40753"/>
    <cellStyle name="Normal 2 26 28 2 3" xfId="27896"/>
    <cellStyle name="Normal 2 26 28 2 4" xfId="18521"/>
    <cellStyle name="Normal 2 26 28 3" xfId="22243"/>
    <cellStyle name="Normal 2 26 28 4" xfId="31619"/>
    <cellStyle name="Normal 2 26 28 5" xfId="35342"/>
    <cellStyle name="Normal 2 26 28 6" xfId="13109"/>
    <cellStyle name="Normal 2 26 29" xfId="3800"/>
    <cellStyle name="Normal 2 26 29 2" xfId="9262"/>
    <cellStyle name="Normal 2 26 29 2 2" xfId="40868"/>
    <cellStyle name="Normal 2 26 29 2 3" xfId="28011"/>
    <cellStyle name="Normal 2 26 29 2 4" xfId="18636"/>
    <cellStyle name="Normal 2 26 29 3" xfId="22358"/>
    <cellStyle name="Normal 2 26 29 4" xfId="31734"/>
    <cellStyle name="Normal 2 26 29 5" xfId="35457"/>
    <cellStyle name="Normal 2 26 29 6" xfId="13224"/>
    <cellStyle name="Normal 2 26 3" xfId="278"/>
    <cellStyle name="Normal 2 26 3 2" xfId="641"/>
    <cellStyle name="Normal 2 26 3 2 2" xfId="4862"/>
    <cellStyle name="Normal 2 26 3 2 2 2" xfId="6120"/>
    <cellStyle name="Normal 2 26 3 2 2 2 2" xfId="37728"/>
    <cellStyle name="Normal 2 26 3 2 2 2 3" xfId="24871"/>
    <cellStyle name="Normal 2 26 3 2 2 2 4" xfId="15496"/>
    <cellStyle name="Normal 2 26 3 2 2 3" xfId="36470"/>
    <cellStyle name="Normal 2 26 3 2 2 4" xfId="23613"/>
    <cellStyle name="Normal 2 26 3 2 2 5" xfId="14238"/>
    <cellStyle name="Normal 2 26 3 2 3" xfId="5689"/>
    <cellStyle name="Normal 2 26 3 2 3 2" xfId="37297"/>
    <cellStyle name="Normal 2 26 3 2 3 3" xfId="24440"/>
    <cellStyle name="Normal 2 26 3 2 3 4" xfId="15065"/>
    <cellStyle name="Normal 2 26 3 2 4" xfId="4429"/>
    <cellStyle name="Normal 2 26 3 2 4 2" xfId="36043"/>
    <cellStyle name="Normal 2 26 3 2 4 3" xfId="23185"/>
    <cellStyle name="Normal 2 26 3 2 4 4" xfId="13810"/>
    <cellStyle name="Normal 2 26 3 2 5" xfId="32329"/>
    <cellStyle name="Normal 2 26 3 2 6" xfId="22758"/>
    <cellStyle name="Normal 2 26 3 2 7" xfId="10096"/>
    <cellStyle name="Normal 2 26 3 3" xfId="4861"/>
    <cellStyle name="Normal 2 26 3 3 2" xfId="6119"/>
    <cellStyle name="Normal 2 26 3 3 2 2" xfId="37727"/>
    <cellStyle name="Normal 2 26 3 3 2 3" xfId="24870"/>
    <cellStyle name="Normal 2 26 3 3 2 4" xfId="15495"/>
    <cellStyle name="Normal 2 26 3 3 3" xfId="36469"/>
    <cellStyle name="Normal 2 26 3 3 4" xfId="23612"/>
    <cellStyle name="Normal 2 26 3 3 5" xfId="14237"/>
    <cellStyle name="Normal 2 26 3 4" xfId="5576"/>
    <cellStyle name="Normal 2 26 3 4 2" xfId="37184"/>
    <cellStyle name="Normal 2 26 3 4 3" xfId="24327"/>
    <cellStyle name="Normal 2 26 3 4 4" xfId="14952"/>
    <cellStyle name="Normal 2 26 3 5" xfId="4317"/>
    <cellStyle name="Normal 2 26 3 5 2" xfId="35931"/>
    <cellStyle name="Normal 2 26 3 5 3" xfId="23073"/>
    <cellStyle name="Normal 2 26 3 5 4" xfId="13698"/>
    <cellStyle name="Normal 2 26 3 6" xfId="19230"/>
    <cellStyle name="Normal 2 26 3 7" xfId="28606"/>
    <cellStyle name="Normal 2 26 3 8" xfId="32088"/>
    <cellStyle name="Normal 2 26 3 9" xfId="9736"/>
    <cellStyle name="Normal 2 26 30" xfId="3915"/>
    <cellStyle name="Normal 2 26 30 2" xfId="9376"/>
    <cellStyle name="Normal 2 26 30 2 2" xfId="40982"/>
    <cellStyle name="Normal 2 26 30 2 3" xfId="28125"/>
    <cellStyle name="Normal 2 26 30 2 4" xfId="18750"/>
    <cellStyle name="Normal 2 26 30 3" xfId="22472"/>
    <cellStyle name="Normal 2 26 30 4" xfId="31848"/>
    <cellStyle name="Normal 2 26 30 5" xfId="35571"/>
    <cellStyle name="Normal 2 26 30 6" xfId="13338"/>
    <cellStyle name="Normal 2 26 31" xfId="519"/>
    <cellStyle name="Normal 2 26 31 2" xfId="9496"/>
    <cellStyle name="Normal 2 26 31 2 2" xfId="41102"/>
    <cellStyle name="Normal 2 26 31 2 3" xfId="28245"/>
    <cellStyle name="Normal 2 26 31 2 4" xfId="18870"/>
    <cellStyle name="Normal 2 26 31 3" xfId="22592"/>
    <cellStyle name="Normal 2 26 31 4" xfId="28486"/>
    <cellStyle name="Normal 2 26 31 5" xfId="32450"/>
    <cellStyle name="Normal 2 26 31 6" xfId="9976"/>
    <cellStyle name="Normal 2 26 32" xfId="398"/>
    <cellStyle name="Normal 2 26 32 2" xfId="5388"/>
    <cellStyle name="Normal 2 26 32 2 2" xfId="36996"/>
    <cellStyle name="Normal 2 26 32 2 3" xfId="24139"/>
    <cellStyle name="Normal 2 26 32 2 4" xfId="14764"/>
    <cellStyle name="Normal 2 26 32 3" xfId="19110"/>
    <cellStyle name="Normal 2 26 32 4" xfId="9856"/>
    <cellStyle name="Normal 2 26 33" xfId="4080"/>
    <cellStyle name="Normal 2 26 33 2" xfId="35694"/>
    <cellStyle name="Normal 2 26 33 3" xfId="22836"/>
    <cellStyle name="Normal 2 26 33 4" xfId="13461"/>
    <cellStyle name="Normal 2 26 34" xfId="18990"/>
    <cellStyle name="Normal 2 26 35" xfId="28366"/>
    <cellStyle name="Normal 2 26 36" xfId="31968"/>
    <cellStyle name="Normal 2 26 37" xfId="9616"/>
    <cellStyle name="Normal 2 26 4" xfId="795"/>
    <cellStyle name="Normal 2 26 4 2" xfId="4863"/>
    <cellStyle name="Normal 2 26 4 2 2" xfId="6121"/>
    <cellStyle name="Normal 2 26 4 2 2 2" xfId="37729"/>
    <cellStyle name="Normal 2 26 4 2 2 3" xfId="24872"/>
    <cellStyle name="Normal 2 26 4 2 2 4" xfId="15497"/>
    <cellStyle name="Normal 2 26 4 2 3" xfId="36471"/>
    <cellStyle name="Normal 2 26 4 2 4" xfId="23614"/>
    <cellStyle name="Normal 2 26 4 2 5" xfId="14239"/>
    <cellStyle name="Normal 2 26 4 3" xfId="5690"/>
    <cellStyle name="Normal 2 26 4 3 2" xfId="37298"/>
    <cellStyle name="Normal 2 26 4 3 3" xfId="24441"/>
    <cellStyle name="Normal 2 26 4 3 4" xfId="15066"/>
    <cellStyle name="Normal 2 26 4 4" xfId="4430"/>
    <cellStyle name="Normal 2 26 4 4 2" xfId="36044"/>
    <cellStyle name="Normal 2 26 4 4 3" xfId="23186"/>
    <cellStyle name="Normal 2 26 4 4 4" xfId="13811"/>
    <cellStyle name="Normal 2 26 4 5" xfId="19382"/>
    <cellStyle name="Normal 2 26 4 6" xfId="28758"/>
    <cellStyle name="Normal 2 26 4 7" xfId="32209"/>
    <cellStyle name="Normal 2 26 4 8" xfId="10248"/>
    <cellStyle name="Normal 2 26 5" xfId="912"/>
    <cellStyle name="Normal 2 26 5 2" xfId="4864"/>
    <cellStyle name="Normal 2 26 5 2 2" xfId="6122"/>
    <cellStyle name="Normal 2 26 5 2 2 2" xfId="37730"/>
    <cellStyle name="Normal 2 26 5 2 2 3" xfId="24873"/>
    <cellStyle name="Normal 2 26 5 2 2 4" xfId="15498"/>
    <cellStyle name="Normal 2 26 5 2 3" xfId="36472"/>
    <cellStyle name="Normal 2 26 5 2 4" xfId="23615"/>
    <cellStyle name="Normal 2 26 5 2 5" xfId="14240"/>
    <cellStyle name="Normal 2 26 5 3" xfId="5941"/>
    <cellStyle name="Normal 2 26 5 3 2" xfId="37549"/>
    <cellStyle name="Normal 2 26 5 3 3" xfId="24692"/>
    <cellStyle name="Normal 2 26 5 3 4" xfId="15317"/>
    <cellStyle name="Normal 2 26 5 4" xfId="4682"/>
    <cellStyle name="Normal 2 26 5 4 2" xfId="36293"/>
    <cellStyle name="Normal 2 26 5 4 3" xfId="23436"/>
    <cellStyle name="Normal 2 26 5 4 4" xfId="14061"/>
    <cellStyle name="Normal 2 26 5 5" xfId="19498"/>
    <cellStyle name="Normal 2 26 5 6" xfId="28874"/>
    <cellStyle name="Normal 2 26 5 7" xfId="32598"/>
    <cellStyle name="Normal 2 26 5 8" xfId="10364"/>
    <cellStyle name="Normal 2 26 6" xfId="1028"/>
    <cellStyle name="Normal 2 26 6 2" xfId="6113"/>
    <cellStyle name="Normal 2 26 6 2 2" xfId="37721"/>
    <cellStyle name="Normal 2 26 6 2 3" xfId="24864"/>
    <cellStyle name="Normal 2 26 6 2 4" xfId="15489"/>
    <cellStyle name="Normal 2 26 6 3" xfId="4855"/>
    <cellStyle name="Normal 2 26 6 3 2" xfId="36463"/>
    <cellStyle name="Normal 2 26 6 3 3" xfId="23606"/>
    <cellStyle name="Normal 2 26 6 3 4" xfId="14231"/>
    <cellStyle name="Normal 2 26 6 4" xfId="19613"/>
    <cellStyle name="Normal 2 26 6 5" xfId="28989"/>
    <cellStyle name="Normal 2 26 6 6" xfId="32713"/>
    <cellStyle name="Normal 2 26 6 7" xfId="10479"/>
    <cellStyle name="Normal 2 26 7" xfId="1144"/>
    <cellStyle name="Normal 2 26 7 2" xfId="6899"/>
    <cellStyle name="Normal 2 26 7 2 2" xfId="38505"/>
    <cellStyle name="Normal 2 26 7 2 3" xfId="25648"/>
    <cellStyle name="Normal 2 26 7 2 4" xfId="16273"/>
    <cellStyle name="Normal 2 26 7 3" xfId="4197"/>
    <cellStyle name="Normal 2 26 7 3 2" xfId="35811"/>
    <cellStyle name="Normal 2 26 7 3 3" xfId="22953"/>
    <cellStyle name="Normal 2 26 7 3 4" xfId="13578"/>
    <cellStyle name="Normal 2 26 7 4" xfId="19728"/>
    <cellStyle name="Normal 2 26 7 5" xfId="29104"/>
    <cellStyle name="Normal 2 26 7 6" xfId="32828"/>
    <cellStyle name="Normal 2 26 7 7" xfId="10594"/>
    <cellStyle name="Normal 2 26 8" xfId="1259"/>
    <cellStyle name="Normal 2 26 8 2" xfId="5453"/>
    <cellStyle name="Normal 2 26 8 2 2" xfId="37061"/>
    <cellStyle name="Normal 2 26 8 2 3" xfId="24204"/>
    <cellStyle name="Normal 2 26 8 2 4" xfId="14829"/>
    <cellStyle name="Normal 2 26 8 3" xfId="19842"/>
    <cellStyle name="Normal 2 26 8 4" xfId="29218"/>
    <cellStyle name="Normal 2 26 8 5" xfId="32942"/>
    <cellStyle name="Normal 2 26 8 6" xfId="10708"/>
    <cellStyle name="Normal 2 26 9" xfId="1374"/>
    <cellStyle name="Normal 2 26 9 2" xfId="6966"/>
    <cellStyle name="Normal 2 26 9 2 2" xfId="38572"/>
    <cellStyle name="Normal 2 26 9 2 3" xfId="25715"/>
    <cellStyle name="Normal 2 26 9 2 4" xfId="16340"/>
    <cellStyle name="Normal 2 26 9 3" xfId="19956"/>
    <cellStyle name="Normal 2 26 9 4" xfId="29332"/>
    <cellStyle name="Normal 2 26 9 5" xfId="33056"/>
    <cellStyle name="Normal 2 26 9 6" xfId="10822"/>
    <cellStyle name="Normal 2 27" xfId="167"/>
    <cellStyle name="Normal 2 27 10" xfId="1631"/>
    <cellStyle name="Normal 2 27 10 2" xfId="7111"/>
    <cellStyle name="Normal 2 27 10 2 2" xfId="38717"/>
    <cellStyle name="Normal 2 27 10 2 3" xfId="25860"/>
    <cellStyle name="Normal 2 27 10 2 4" xfId="16485"/>
    <cellStyle name="Normal 2 27 10 3" xfId="20207"/>
    <cellStyle name="Normal 2 27 10 4" xfId="29583"/>
    <cellStyle name="Normal 2 27 10 5" xfId="33306"/>
    <cellStyle name="Normal 2 27 10 6" xfId="11073"/>
    <cellStyle name="Normal 2 27 11" xfId="1747"/>
    <cellStyle name="Normal 2 27 11 2" xfId="7226"/>
    <cellStyle name="Normal 2 27 11 2 2" xfId="38832"/>
    <cellStyle name="Normal 2 27 11 2 3" xfId="25975"/>
    <cellStyle name="Normal 2 27 11 2 4" xfId="16600"/>
    <cellStyle name="Normal 2 27 11 3" xfId="20322"/>
    <cellStyle name="Normal 2 27 11 4" xfId="29698"/>
    <cellStyle name="Normal 2 27 11 5" xfId="33421"/>
    <cellStyle name="Normal 2 27 11 6" xfId="11188"/>
    <cellStyle name="Normal 2 27 12" xfId="1921"/>
    <cellStyle name="Normal 2 27 12 2" xfId="7399"/>
    <cellStyle name="Normal 2 27 12 2 2" xfId="39005"/>
    <cellStyle name="Normal 2 27 12 2 3" xfId="26148"/>
    <cellStyle name="Normal 2 27 12 2 4" xfId="16773"/>
    <cellStyle name="Normal 2 27 12 3" xfId="20495"/>
    <cellStyle name="Normal 2 27 12 4" xfId="29871"/>
    <cellStyle name="Normal 2 27 12 5" xfId="33594"/>
    <cellStyle name="Normal 2 27 12 6" xfId="11361"/>
    <cellStyle name="Normal 2 27 13" xfId="2039"/>
    <cellStyle name="Normal 2 27 13 2" xfId="7516"/>
    <cellStyle name="Normal 2 27 13 2 2" xfId="39122"/>
    <cellStyle name="Normal 2 27 13 2 3" xfId="26265"/>
    <cellStyle name="Normal 2 27 13 2 4" xfId="16890"/>
    <cellStyle name="Normal 2 27 13 3" xfId="20612"/>
    <cellStyle name="Normal 2 27 13 4" xfId="29988"/>
    <cellStyle name="Normal 2 27 13 5" xfId="33711"/>
    <cellStyle name="Normal 2 27 13 6" xfId="11478"/>
    <cellStyle name="Normal 2 27 14" xfId="2156"/>
    <cellStyle name="Normal 2 27 14 2" xfId="7632"/>
    <cellStyle name="Normal 2 27 14 2 2" xfId="39238"/>
    <cellStyle name="Normal 2 27 14 2 3" xfId="26381"/>
    <cellStyle name="Normal 2 27 14 2 4" xfId="17006"/>
    <cellStyle name="Normal 2 27 14 3" xfId="20728"/>
    <cellStyle name="Normal 2 27 14 4" xfId="30104"/>
    <cellStyle name="Normal 2 27 14 5" xfId="33827"/>
    <cellStyle name="Normal 2 27 14 6" xfId="11594"/>
    <cellStyle name="Normal 2 27 15" xfId="2275"/>
    <cellStyle name="Normal 2 27 15 2" xfId="7750"/>
    <cellStyle name="Normal 2 27 15 2 2" xfId="39356"/>
    <cellStyle name="Normal 2 27 15 2 3" xfId="26499"/>
    <cellStyle name="Normal 2 27 15 2 4" xfId="17124"/>
    <cellStyle name="Normal 2 27 15 3" xfId="20846"/>
    <cellStyle name="Normal 2 27 15 4" xfId="30222"/>
    <cellStyle name="Normal 2 27 15 5" xfId="33945"/>
    <cellStyle name="Normal 2 27 15 6" xfId="11712"/>
    <cellStyle name="Normal 2 27 16" xfId="2394"/>
    <cellStyle name="Normal 2 27 16 2" xfId="7868"/>
    <cellStyle name="Normal 2 27 16 2 2" xfId="39474"/>
    <cellStyle name="Normal 2 27 16 2 3" xfId="26617"/>
    <cellStyle name="Normal 2 27 16 2 4" xfId="17242"/>
    <cellStyle name="Normal 2 27 16 3" xfId="20964"/>
    <cellStyle name="Normal 2 27 16 4" xfId="30340"/>
    <cellStyle name="Normal 2 27 16 5" xfId="34063"/>
    <cellStyle name="Normal 2 27 16 6" xfId="11830"/>
    <cellStyle name="Normal 2 27 17" xfId="2511"/>
    <cellStyle name="Normal 2 27 17 2" xfId="7984"/>
    <cellStyle name="Normal 2 27 17 2 2" xfId="39590"/>
    <cellStyle name="Normal 2 27 17 2 3" xfId="26733"/>
    <cellStyle name="Normal 2 27 17 2 4" xfId="17358"/>
    <cellStyle name="Normal 2 27 17 3" xfId="21080"/>
    <cellStyle name="Normal 2 27 17 4" xfId="30456"/>
    <cellStyle name="Normal 2 27 17 5" xfId="34179"/>
    <cellStyle name="Normal 2 27 17 6" xfId="11946"/>
    <cellStyle name="Normal 2 27 18" xfId="2629"/>
    <cellStyle name="Normal 2 27 18 2" xfId="8101"/>
    <cellStyle name="Normal 2 27 18 2 2" xfId="39707"/>
    <cellStyle name="Normal 2 27 18 2 3" xfId="26850"/>
    <cellStyle name="Normal 2 27 18 2 4" xfId="17475"/>
    <cellStyle name="Normal 2 27 18 3" xfId="21197"/>
    <cellStyle name="Normal 2 27 18 4" xfId="30573"/>
    <cellStyle name="Normal 2 27 18 5" xfId="34296"/>
    <cellStyle name="Normal 2 27 18 6" xfId="12063"/>
    <cellStyle name="Normal 2 27 19" xfId="2749"/>
    <cellStyle name="Normal 2 27 19 2" xfId="8220"/>
    <cellStyle name="Normal 2 27 19 2 2" xfId="39826"/>
    <cellStyle name="Normal 2 27 19 2 3" xfId="26969"/>
    <cellStyle name="Normal 2 27 19 2 4" xfId="17594"/>
    <cellStyle name="Normal 2 27 19 3" xfId="21316"/>
    <cellStyle name="Normal 2 27 19 4" xfId="30692"/>
    <cellStyle name="Normal 2 27 19 5" xfId="34415"/>
    <cellStyle name="Normal 2 27 19 6" xfId="12182"/>
    <cellStyle name="Normal 2 27 2" xfId="288"/>
    <cellStyle name="Normal 2 27 2 2" xfId="651"/>
    <cellStyle name="Normal 2 27 2 2 2" xfId="4867"/>
    <cellStyle name="Normal 2 27 2 2 2 2" xfId="6125"/>
    <cellStyle name="Normal 2 27 2 2 2 2 2" xfId="37733"/>
    <cellStyle name="Normal 2 27 2 2 2 2 3" xfId="24876"/>
    <cellStyle name="Normal 2 27 2 2 2 2 4" xfId="15501"/>
    <cellStyle name="Normal 2 27 2 2 2 3" xfId="36475"/>
    <cellStyle name="Normal 2 27 2 2 2 4" xfId="23618"/>
    <cellStyle name="Normal 2 27 2 2 2 5" xfId="14243"/>
    <cellStyle name="Normal 2 27 2 2 3" xfId="5691"/>
    <cellStyle name="Normal 2 27 2 2 3 2" xfId="37299"/>
    <cellStyle name="Normal 2 27 2 2 3 3" xfId="24442"/>
    <cellStyle name="Normal 2 27 2 2 3 4" xfId="15067"/>
    <cellStyle name="Normal 2 27 2 2 4" xfId="4431"/>
    <cellStyle name="Normal 2 27 2 2 4 2" xfId="36045"/>
    <cellStyle name="Normal 2 27 2 2 4 3" xfId="23187"/>
    <cellStyle name="Normal 2 27 2 2 4 4" xfId="13812"/>
    <cellStyle name="Normal 2 27 2 2 5" xfId="32339"/>
    <cellStyle name="Normal 2 27 2 2 6" xfId="22776"/>
    <cellStyle name="Normal 2 27 2 2 7" xfId="10106"/>
    <cellStyle name="Normal 2 27 2 3" xfId="4866"/>
    <cellStyle name="Normal 2 27 2 3 2" xfId="6124"/>
    <cellStyle name="Normal 2 27 2 3 2 2" xfId="37732"/>
    <cellStyle name="Normal 2 27 2 3 2 3" xfId="24875"/>
    <cellStyle name="Normal 2 27 2 3 2 4" xfId="15500"/>
    <cellStyle name="Normal 2 27 2 3 3" xfId="36474"/>
    <cellStyle name="Normal 2 27 2 3 4" xfId="23617"/>
    <cellStyle name="Normal 2 27 2 3 5" xfId="14242"/>
    <cellStyle name="Normal 2 27 2 4" xfId="5586"/>
    <cellStyle name="Normal 2 27 2 4 2" xfId="37194"/>
    <cellStyle name="Normal 2 27 2 4 3" xfId="24337"/>
    <cellStyle name="Normal 2 27 2 4 4" xfId="14962"/>
    <cellStyle name="Normal 2 27 2 5" xfId="4327"/>
    <cellStyle name="Normal 2 27 2 5 2" xfId="35941"/>
    <cellStyle name="Normal 2 27 2 5 3" xfId="23083"/>
    <cellStyle name="Normal 2 27 2 5 4" xfId="13708"/>
    <cellStyle name="Normal 2 27 2 6" xfId="19240"/>
    <cellStyle name="Normal 2 27 2 7" xfId="28616"/>
    <cellStyle name="Normal 2 27 2 8" xfId="32098"/>
    <cellStyle name="Normal 2 27 2 9" xfId="9746"/>
    <cellStyle name="Normal 2 27 20" xfId="2864"/>
    <cellStyle name="Normal 2 27 20 2" xfId="8334"/>
    <cellStyle name="Normal 2 27 20 2 2" xfId="39940"/>
    <cellStyle name="Normal 2 27 20 2 3" xfId="27083"/>
    <cellStyle name="Normal 2 27 20 2 4" xfId="17708"/>
    <cellStyle name="Normal 2 27 20 3" xfId="21430"/>
    <cellStyle name="Normal 2 27 20 4" xfId="30806"/>
    <cellStyle name="Normal 2 27 20 5" xfId="34529"/>
    <cellStyle name="Normal 2 27 20 6" xfId="12296"/>
    <cellStyle name="Normal 2 27 21" xfId="2979"/>
    <cellStyle name="Normal 2 27 21 2" xfId="8448"/>
    <cellStyle name="Normal 2 27 21 2 2" xfId="40054"/>
    <cellStyle name="Normal 2 27 21 2 3" xfId="27197"/>
    <cellStyle name="Normal 2 27 21 2 4" xfId="17822"/>
    <cellStyle name="Normal 2 27 21 3" xfId="21544"/>
    <cellStyle name="Normal 2 27 21 4" xfId="30920"/>
    <cellStyle name="Normal 2 27 21 5" xfId="34643"/>
    <cellStyle name="Normal 2 27 21 6" xfId="12410"/>
    <cellStyle name="Normal 2 27 22" xfId="3094"/>
    <cellStyle name="Normal 2 27 22 2" xfId="8562"/>
    <cellStyle name="Normal 2 27 22 2 2" xfId="40168"/>
    <cellStyle name="Normal 2 27 22 2 3" xfId="27311"/>
    <cellStyle name="Normal 2 27 22 2 4" xfId="17936"/>
    <cellStyle name="Normal 2 27 22 3" xfId="21658"/>
    <cellStyle name="Normal 2 27 22 4" xfId="31034"/>
    <cellStyle name="Normal 2 27 22 5" xfId="34757"/>
    <cellStyle name="Normal 2 27 22 6" xfId="12524"/>
    <cellStyle name="Normal 2 27 23" xfId="3209"/>
    <cellStyle name="Normal 2 27 23 2" xfId="8676"/>
    <cellStyle name="Normal 2 27 23 2 2" xfId="40282"/>
    <cellStyle name="Normal 2 27 23 2 3" xfId="27425"/>
    <cellStyle name="Normal 2 27 23 2 4" xfId="18050"/>
    <cellStyle name="Normal 2 27 23 3" xfId="21772"/>
    <cellStyle name="Normal 2 27 23 4" xfId="31148"/>
    <cellStyle name="Normal 2 27 23 5" xfId="34871"/>
    <cellStyle name="Normal 2 27 23 6" xfId="12638"/>
    <cellStyle name="Normal 2 27 24" xfId="3324"/>
    <cellStyle name="Normal 2 27 24 2" xfId="8790"/>
    <cellStyle name="Normal 2 27 24 2 2" xfId="40396"/>
    <cellStyle name="Normal 2 27 24 2 3" xfId="27539"/>
    <cellStyle name="Normal 2 27 24 2 4" xfId="18164"/>
    <cellStyle name="Normal 2 27 24 3" xfId="21886"/>
    <cellStyle name="Normal 2 27 24 4" xfId="31262"/>
    <cellStyle name="Normal 2 27 24 5" xfId="34985"/>
    <cellStyle name="Normal 2 27 24 6" xfId="12752"/>
    <cellStyle name="Normal 2 27 25" xfId="3442"/>
    <cellStyle name="Normal 2 27 25 2" xfId="8907"/>
    <cellStyle name="Normal 2 27 25 2 2" xfId="40513"/>
    <cellStyle name="Normal 2 27 25 2 3" xfId="27656"/>
    <cellStyle name="Normal 2 27 25 2 4" xfId="18281"/>
    <cellStyle name="Normal 2 27 25 3" xfId="22003"/>
    <cellStyle name="Normal 2 27 25 4" xfId="31379"/>
    <cellStyle name="Normal 2 27 25 5" xfId="35102"/>
    <cellStyle name="Normal 2 27 25 6" xfId="12869"/>
    <cellStyle name="Normal 2 27 26" xfId="3562"/>
    <cellStyle name="Normal 2 27 26 2" xfId="9026"/>
    <cellStyle name="Normal 2 27 26 2 2" xfId="40632"/>
    <cellStyle name="Normal 2 27 26 2 3" xfId="27775"/>
    <cellStyle name="Normal 2 27 26 2 4" xfId="18400"/>
    <cellStyle name="Normal 2 27 26 3" xfId="22122"/>
    <cellStyle name="Normal 2 27 26 4" xfId="31498"/>
    <cellStyle name="Normal 2 27 26 5" xfId="35221"/>
    <cellStyle name="Normal 2 27 26 6" xfId="12988"/>
    <cellStyle name="Normal 2 27 27" xfId="3694"/>
    <cellStyle name="Normal 2 27 27 2" xfId="9157"/>
    <cellStyle name="Normal 2 27 27 2 2" xfId="40763"/>
    <cellStyle name="Normal 2 27 27 2 3" xfId="27906"/>
    <cellStyle name="Normal 2 27 27 2 4" xfId="18531"/>
    <cellStyle name="Normal 2 27 27 3" xfId="22253"/>
    <cellStyle name="Normal 2 27 27 4" xfId="31629"/>
    <cellStyle name="Normal 2 27 27 5" xfId="35352"/>
    <cellStyle name="Normal 2 27 27 6" xfId="13119"/>
    <cellStyle name="Normal 2 27 28" xfId="3810"/>
    <cellStyle name="Normal 2 27 28 2" xfId="9272"/>
    <cellStyle name="Normal 2 27 28 2 2" xfId="40878"/>
    <cellStyle name="Normal 2 27 28 2 3" xfId="28021"/>
    <cellStyle name="Normal 2 27 28 2 4" xfId="18646"/>
    <cellStyle name="Normal 2 27 28 3" xfId="22368"/>
    <cellStyle name="Normal 2 27 28 4" xfId="31744"/>
    <cellStyle name="Normal 2 27 28 5" xfId="35467"/>
    <cellStyle name="Normal 2 27 28 6" xfId="13234"/>
    <cellStyle name="Normal 2 27 29" xfId="3925"/>
    <cellStyle name="Normal 2 27 29 2" xfId="9386"/>
    <cellStyle name="Normal 2 27 29 2 2" xfId="40992"/>
    <cellStyle name="Normal 2 27 29 2 3" xfId="28135"/>
    <cellStyle name="Normal 2 27 29 2 4" xfId="18760"/>
    <cellStyle name="Normal 2 27 29 3" xfId="22482"/>
    <cellStyle name="Normal 2 27 29 4" xfId="31858"/>
    <cellStyle name="Normal 2 27 29 5" xfId="35581"/>
    <cellStyle name="Normal 2 27 29 6" xfId="13348"/>
    <cellStyle name="Normal 2 27 3" xfId="805"/>
    <cellStyle name="Normal 2 27 3 2" xfId="4868"/>
    <cellStyle name="Normal 2 27 3 2 2" xfId="6126"/>
    <cellStyle name="Normal 2 27 3 2 2 2" xfId="37734"/>
    <cellStyle name="Normal 2 27 3 2 2 3" xfId="24877"/>
    <cellStyle name="Normal 2 27 3 2 2 4" xfId="15502"/>
    <cellStyle name="Normal 2 27 3 2 3" xfId="36476"/>
    <cellStyle name="Normal 2 27 3 2 4" xfId="23619"/>
    <cellStyle name="Normal 2 27 3 2 5" xfId="14244"/>
    <cellStyle name="Normal 2 27 3 3" xfId="5692"/>
    <cellStyle name="Normal 2 27 3 3 2" xfId="37300"/>
    <cellStyle name="Normal 2 27 3 3 3" xfId="24443"/>
    <cellStyle name="Normal 2 27 3 3 4" xfId="15068"/>
    <cellStyle name="Normal 2 27 3 4" xfId="4432"/>
    <cellStyle name="Normal 2 27 3 4 2" xfId="36046"/>
    <cellStyle name="Normal 2 27 3 4 3" xfId="23188"/>
    <cellStyle name="Normal 2 27 3 4 4" xfId="13813"/>
    <cellStyle name="Normal 2 27 3 5" xfId="19392"/>
    <cellStyle name="Normal 2 27 3 6" xfId="28768"/>
    <cellStyle name="Normal 2 27 3 7" xfId="32219"/>
    <cellStyle name="Normal 2 27 3 8" xfId="10258"/>
    <cellStyle name="Normal 2 27 30" xfId="529"/>
    <cellStyle name="Normal 2 27 30 2" xfId="9506"/>
    <cellStyle name="Normal 2 27 30 2 2" xfId="41112"/>
    <cellStyle name="Normal 2 27 30 2 3" xfId="28255"/>
    <cellStyle name="Normal 2 27 30 2 4" xfId="18880"/>
    <cellStyle name="Normal 2 27 30 3" xfId="22602"/>
    <cellStyle name="Normal 2 27 30 4" xfId="28496"/>
    <cellStyle name="Normal 2 27 30 5" xfId="32460"/>
    <cellStyle name="Normal 2 27 30 6" xfId="9986"/>
    <cellStyle name="Normal 2 27 31" xfId="408"/>
    <cellStyle name="Normal 2 27 31 2" xfId="6817"/>
    <cellStyle name="Normal 2 27 31 2 2" xfId="38423"/>
    <cellStyle name="Normal 2 27 31 2 3" xfId="25566"/>
    <cellStyle name="Normal 2 27 31 2 4" xfId="16191"/>
    <cellStyle name="Normal 2 27 31 3" xfId="19120"/>
    <cellStyle name="Normal 2 27 31 4" xfId="9866"/>
    <cellStyle name="Normal 2 27 32" xfId="4090"/>
    <cellStyle name="Normal 2 27 32 2" xfId="35704"/>
    <cellStyle name="Normal 2 27 32 3" xfId="22846"/>
    <cellStyle name="Normal 2 27 32 4" xfId="13471"/>
    <cellStyle name="Normal 2 27 33" xfId="19000"/>
    <cellStyle name="Normal 2 27 34" xfId="28376"/>
    <cellStyle name="Normal 2 27 35" xfId="31978"/>
    <cellStyle name="Normal 2 27 36" xfId="9626"/>
    <cellStyle name="Normal 2 27 4" xfId="922"/>
    <cellStyle name="Normal 2 27 4 2" xfId="4869"/>
    <cellStyle name="Normal 2 27 4 2 2" xfId="6127"/>
    <cellStyle name="Normal 2 27 4 2 2 2" xfId="37735"/>
    <cellStyle name="Normal 2 27 4 2 2 3" xfId="24878"/>
    <cellStyle name="Normal 2 27 4 2 2 4" xfId="15503"/>
    <cellStyle name="Normal 2 27 4 2 3" xfId="36477"/>
    <cellStyle name="Normal 2 27 4 2 4" xfId="23620"/>
    <cellStyle name="Normal 2 27 4 2 5" xfId="14245"/>
    <cellStyle name="Normal 2 27 4 3" xfId="5951"/>
    <cellStyle name="Normal 2 27 4 3 2" xfId="37559"/>
    <cellStyle name="Normal 2 27 4 3 3" xfId="24702"/>
    <cellStyle name="Normal 2 27 4 3 4" xfId="15327"/>
    <cellStyle name="Normal 2 27 4 4" xfId="4692"/>
    <cellStyle name="Normal 2 27 4 4 2" xfId="36303"/>
    <cellStyle name="Normal 2 27 4 4 3" xfId="23446"/>
    <cellStyle name="Normal 2 27 4 4 4" xfId="14071"/>
    <cellStyle name="Normal 2 27 4 5" xfId="19508"/>
    <cellStyle name="Normal 2 27 4 6" xfId="28884"/>
    <cellStyle name="Normal 2 27 4 7" xfId="32608"/>
    <cellStyle name="Normal 2 27 4 8" xfId="10374"/>
    <cellStyle name="Normal 2 27 5" xfId="1038"/>
    <cellStyle name="Normal 2 27 5 2" xfId="6123"/>
    <cellStyle name="Normal 2 27 5 2 2" xfId="37731"/>
    <cellStyle name="Normal 2 27 5 2 3" xfId="24874"/>
    <cellStyle name="Normal 2 27 5 2 4" xfId="15499"/>
    <cellStyle name="Normal 2 27 5 3" xfId="4865"/>
    <cellStyle name="Normal 2 27 5 3 2" xfId="36473"/>
    <cellStyle name="Normal 2 27 5 3 3" xfId="23616"/>
    <cellStyle name="Normal 2 27 5 3 4" xfId="14241"/>
    <cellStyle name="Normal 2 27 5 4" xfId="19623"/>
    <cellStyle name="Normal 2 27 5 5" xfId="28999"/>
    <cellStyle name="Normal 2 27 5 6" xfId="32723"/>
    <cellStyle name="Normal 2 27 5 7" xfId="10489"/>
    <cellStyle name="Normal 2 27 6" xfId="1154"/>
    <cellStyle name="Normal 2 27 6 2" xfId="6766"/>
    <cellStyle name="Normal 2 27 6 2 2" xfId="38372"/>
    <cellStyle name="Normal 2 27 6 2 3" xfId="25515"/>
    <cellStyle name="Normal 2 27 6 2 4" xfId="16140"/>
    <cellStyle name="Normal 2 27 6 3" xfId="4207"/>
    <cellStyle name="Normal 2 27 6 3 2" xfId="35821"/>
    <cellStyle name="Normal 2 27 6 3 3" xfId="22963"/>
    <cellStyle name="Normal 2 27 6 3 4" xfId="13588"/>
    <cellStyle name="Normal 2 27 6 4" xfId="19738"/>
    <cellStyle name="Normal 2 27 6 5" xfId="29114"/>
    <cellStyle name="Normal 2 27 6 6" xfId="32838"/>
    <cellStyle name="Normal 2 27 6 7" xfId="10604"/>
    <cellStyle name="Normal 2 27 7" xfId="1269"/>
    <cellStyle name="Normal 2 27 7 2" xfId="5463"/>
    <cellStyle name="Normal 2 27 7 2 2" xfId="37071"/>
    <cellStyle name="Normal 2 27 7 2 3" xfId="24214"/>
    <cellStyle name="Normal 2 27 7 2 4" xfId="14839"/>
    <cellStyle name="Normal 2 27 7 3" xfId="19852"/>
    <cellStyle name="Normal 2 27 7 4" xfId="29228"/>
    <cellStyle name="Normal 2 27 7 5" xfId="32952"/>
    <cellStyle name="Normal 2 27 7 6" xfId="10718"/>
    <cellStyle name="Normal 2 27 8" xfId="1384"/>
    <cellStyle name="Normal 2 27 8 2" xfId="6790"/>
    <cellStyle name="Normal 2 27 8 2 2" xfId="38396"/>
    <cellStyle name="Normal 2 27 8 2 3" xfId="25539"/>
    <cellStyle name="Normal 2 27 8 2 4" xfId="16164"/>
    <cellStyle name="Normal 2 27 8 3" xfId="19966"/>
    <cellStyle name="Normal 2 27 8 4" xfId="29342"/>
    <cellStyle name="Normal 2 27 8 5" xfId="33066"/>
    <cellStyle name="Normal 2 27 8 6" xfId="10832"/>
    <cellStyle name="Normal 2 27 9" xfId="1499"/>
    <cellStyle name="Normal 2 27 9 2" xfId="6995"/>
    <cellStyle name="Normal 2 27 9 2 2" xfId="38601"/>
    <cellStyle name="Normal 2 27 9 2 3" xfId="25744"/>
    <cellStyle name="Normal 2 27 9 2 4" xfId="16369"/>
    <cellStyle name="Normal 2 27 9 3" xfId="20080"/>
    <cellStyle name="Normal 2 27 9 4" xfId="29456"/>
    <cellStyle name="Normal 2 27 9 5" xfId="33180"/>
    <cellStyle name="Normal 2 27 9 6" xfId="10946"/>
    <cellStyle name="Normal 2 28" xfId="228"/>
    <cellStyle name="Normal 2 28 10" xfId="9686"/>
    <cellStyle name="Normal 2 28 2" xfId="590"/>
    <cellStyle name="Normal 2 28 2 2" xfId="4871"/>
    <cellStyle name="Normal 2 28 2 2 2" xfId="6129"/>
    <cellStyle name="Normal 2 28 2 2 2 2" xfId="37737"/>
    <cellStyle name="Normal 2 28 2 2 2 3" xfId="24880"/>
    <cellStyle name="Normal 2 28 2 2 2 4" xfId="15505"/>
    <cellStyle name="Normal 2 28 2 2 3" xfId="36479"/>
    <cellStyle name="Normal 2 28 2 2 4" xfId="23622"/>
    <cellStyle name="Normal 2 28 2 2 5" xfId="14247"/>
    <cellStyle name="Normal 2 28 2 3" xfId="5693"/>
    <cellStyle name="Normal 2 28 2 3 2" xfId="37301"/>
    <cellStyle name="Normal 2 28 2 3 3" xfId="24444"/>
    <cellStyle name="Normal 2 28 2 3 4" xfId="15069"/>
    <cellStyle name="Normal 2 28 2 4" xfId="4433"/>
    <cellStyle name="Normal 2 28 2 4 2" xfId="36047"/>
    <cellStyle name="Normal 2 28 2 4 3" xfId="23189"/>
    <cellStyle name="Normal 2 28 2 4 4" xfId="13814"/>
    <cellStyle name="Normal 2 28 2 5" xfId="32279"/>
    <cellStyle name="Normal 2 28 2 6" xfId="22744"/>
    <cellStyle name="Normal 2 28 2 7" xfId="10046"/>
    <cellStyle name="Normal 2 28 3" xfId="4753"/>
    <cellStyle name="Normal 2 28 4" xfId="4870"/>
    <cellStyle name="Normal 2 28 4 2" xfId="6128"/>
    <cellStyle name="Normal 2 28 4 2 2" xfId="37736"/>
    <cellStyle name="Normal 2 28 4 2 3" xfId="24879"/>
    <cellStyle name="Normal 2 28 4 2 4" xfId="15504"/>
    <cellStyle name="Normal 2 28 4 3" xfId="36478"/>
    <cellStyle name="Normal 2 28 4 4" xfId="23621"/>
    <cellStyle name="Normal 2 28 4 5" xfId="14246"/>
    <cellStyle name="Normal 2 28 5" xfId="5525"/>
    <cellStyle name="Normal 2 28 5 2" xfId="37133"/>
    <cellStyle name="Normal 2 28 5 3" xfId="24276"/>
    <cellStyle name="Normal 2 28 5 4" xfId="14901"/>
    <cellStyle name="Normal 2 28 6" xfId="4267"/>
    <cellStyle name="Normal 2 28 6 2" xfId="35881"/>
    <cellStyle name="Normal 2 28 6 3" xfId="23023"/>
    <cellStyle name="Normal 2 28 6 4" xfId="13648"/>
    <cellStyle name="Normal 2 28 7" xfId="19180"/>
    <cellStyle name="Normal 2 28 8" xfId="28556"/>
    <cellStyle name="Normal 2 28 9" xfId="32038"/>
    <cellStyle name="Normal 2 29" xfId="743"/>
    <cellStyle name="Normal 2 29 2" xfId="4872"/>
    <cellStyle name="Normal 2 29 2 2" xfId="6130"/>
    <cellStyle name="Normal 2 29 2 2 2" xfId="37738"/>
    <cellStyle name="Normal 2 29 2 2 3" xfId="24881"/>
    <cellStyle name="Normal 2 29 2 2 4" xfId="15506"/>
    <cellStyle name="Normal 2 29 2 3" xfId="36480"/>
    <cellStyle name="Normal 2 29 2 4" xfId="23623"/>
    <cellStyle name="Normal 2 29 2 5" xfId="14248"/>
    <cellStyle name="Normal 2 29 3" xfId="5694"/>
    <cellStyle name="Normal 2 29 3 2" xfId="37302"/>
    <cellStyle name="Normal 2 29 3 3" xfId="24445"/>
    <cellStyle name="Normal 2 29 3 4" xfId="15070"/>
    <cellStyle name="Normal 2 29 4" xfId="4434"/>
    <cellStyle name="Normal 2 29 4 2" xfId="36048"/>
    <cellStyle name="Normal 2 29 4 3" xfId="23190"/>
    <cellStyle name="Normal 2 29 4 4" xfId="13815"/>
    <cellStyle name="Normal 2 29 5" xfId="19331"/>
    <cellStyle name="Normal 2 29 6" xfId="28707"/>
    <cellStyle name="Normal 2 29 7" xfId="32159"/>
    <cellStyle name="Normal 2 29 8" xfId="10197"/>
    <cellStyle name="Normal 2 3" xfId="87"/>
    <cellStyle name="Normal 2 30" xfId="722"/>
    <cellStyle name="Normal 2 30 2" xfId="4873"/>
    <cellStyle name="Normal 2 30 2 2" xfId="6131"/>
    <cellStyle name="Normal 2 30 2 2 2" xfId="37739"/>
    <cellStyle name="Normal 2 30 2 2 3" xfId="24882"/>
    <cellStyle name="Normal 2 30 2 2 4" xfId="15507"/>
    <cellStyle name="Normal 2 30 2 3" xfId="36481"/>
    <cellStyle name="Normal 2 30 2 4" xfId="23624"/>
    <cellStyle name="Normal 2 30 2 5" xfId="14249"/>
    <cellStyle name="Normal 2 30 3" xfId="5891"/>
    <cellStyle name="Normal 2 30 3 2" xfId="37499"/>
    <cellStyle name="Normal 2 30 3 3" xfId="24642"/>
    <cellStyle name="Normal 2 30 3 4" xfId="15267"/>
    <cellStyle name="Normal 2 30 4" xfId="4632"/>
    <cellStyle name="Normal 2 30 4 2" xfId="36243"/>
    <cellStyle name="Normal 2 30 4 3" xfId="23386"/>
    <cellStyle name="Normal 2 30 4 4" xfId="14011"/>
    <cellStyle name="Normal 2 30 5" xfId="19310"/>
    <cellStyle name="Normal 2 30 6" xfId="28686"/>
    <cellStyle name="Normal 2 30 7" xfId="32530"/>
    <cellStyle name="Normal 2 30 8" xfId="10176"/>
    <cellStyle name="Normal 2 31" xfId="735"/>
    <cellStyle name="Normal 2 31 2" xfId="6732"/>
    <cellStyle name="Normal 2 31 2 2" xfId="38338"/>
    <cellStyle name="Normal 2 31 2 3" xfId="25481"/>
    <cellStyle name="Normal 2 31 2 4" xfId="16106"/>
    <cellStyle name="Normal 2 31 3" xfId="4027"/>
    <cellStyle name="Normal 2 31 3 2" xfId="35641"/>
    <cellStyle name="Normal 2 31 3 3" xfId="22783"/>
    <cellStyle name="Normal 2 31 3 4" xfId="13408"/>
    <cellStyle name="Normal 2 31 4" xfId="19323"/>
    <cellStyle name="Normal 2 31 5" xfId="28699"/>
    <cellStyle name="Normal 2 31 6" xfId="32543"/>
    <cellStyle name="Normal 2 31 7" xfId="10189"/>
    <cellStyle name="Normal 2 32" xfId="732"/>
    <cellStyle name="Normal 2 32 2" xfId="5401"/>
    <cellStyle name="Normal 2 32 2 2" xfId="37009"/>
    <cellStyle name="Normal 2 32 2 3" xfId="24152"/>
    <cellStyle name="Normal 2 32 2 4" xfId="14777"/>
    <cellStyle name="Normal 2 32 3" xfId="19320"/>
    <cellStyle name="Normal 2 32 4" xfId="28696"/>
    <cellStyle name="Normal 2 32 5" xfId="32540"/>
    <cellStyle name="Normal 2 32 6" xfId="10186"/>
    <cellStyle name="Normal 2 33" xfId="714"/>
    <cellStyle name="Normal 2 33 2" xfId="6646"/>
    <cellStyle name="Normal 2 33 2 2" xfId="38254"/>
    <cellStyle name="Normal 2 33 2 3" xfId="25397"/>
    <cellStyle name="Normal 2 33 2 4" xfId="16022"/>
    <cellStyle name="Normal 2 33 3" xfId="19302"/>
    <cellStyle name="Normal 2 33 4" xfId="28678"/>
    <cellStyle name="Normal 2 33 5" xfId="32522"/>
    <cellStyle name="Normal 2 33 6" xfId="10168"/>
    <cellStyle name="Normal 2 34" xfId="870"/>
    <cellStyle name="Normal 2 34 2" xfId="6856"/>
    <cellStyle name="Normal 2 34 2 2" xfId="38462"/>
    <cellStyle name="Normal 2 34 2 3" xfId="25605"/>
    <cellStyle name="Normal 2 34 2 4" xfId="16230"/>
    <cellStyle name="Normal 2 34 3" xfId="19457"/>
    <cellStyle name="Normal 2 34 4" xfId="28833"/>
    <cellStyle name="Normal 2 34 5" xfId="32557"/>
    <cellStyle name="Normal 2 34 6" xfId="10323"/>
    <cellStyle name="Normal 2 35" xfId="731"/>
    <cellStyle name="Normal 2 35 2" xfId="6724"/>
    <cellStyle name="Normal 2 35 2 2" xfId="38330"/>
    <cellStyle name="Normal 2 35 2 3" xfId="25473"/>
    <cellStyle name="Normal 2 35 2 4" xfId="16098"/>
    <cellStyle name="Normal 2 35 3" xfId="19319"/>
    <cellStyle name="Normal 2 35 4" xfId="28695"/>
    <cellStyle name="Normal 2 35 5" xfId="32539"/>
    <cellStyle name="Normal 2 35 6" xfId="10185"/>
    <cellStyle name="Normal 2 36" xfId="1560"/>
    <cellStyle name="Normal 2 37" xfId="1563"/>
    <cellStyle name="Normal 2 38" xfId="1561"/>
    <cellStyle name="Normal 2 39" xfId="1565"/>
    <cellStyle name="Normal 2 4" xfId="95"/>
    <cellStyle name="Normal 2 40" xfId="1570"/>
    <cellStyle name="Normal 2 40 2" xfId="7051"/>
    <cellStyle name="Normal 2 40 2 2" xfId="38657"/>
    <cellStyle name="Normal 2 40 2 3" xfId="25800"/>
    <cellStyle name="Normal 2 40 2 4" xfId="16425"/>
    <cellStyle name="Normal 2 40 3" xfId="20147"/>
    <cellStyle name="Normal 2 40 4" xfId="29523"/>
    <cellStyle name="Normal 2 40 5" xfId="33246"/>
    <cellStyle name="Normal 2 40 6" xfId="11013"/>
    <cellStyle name="Normal 2 41" xfId="1566"/>
    <cellStyle name="Normal 2 41 2" xfId="7047"/>
    <cellStyle name="Normal 2 41 2 2" xfId="38653"/>
    <cellStyle name="Normal 2 41 2 3" xfId="25796"/>
    <cellStyle name="Normal 2 41 2 4" xfId="16421"/>
    <cellStyle name="Normal 2 41 3" xfId="20143"/>
    <cellStyle name="Normal 2 41 4" xfId="29519"/>
    <cellStyle name="Normal 2 41 5" xfId="33242"/>
    <cellStyle name="Normal 2 41 6" xfId="11009"/>
    <cellStyle name="Normal 2 42" xfId="1857"/>
    <cellStyle name="Normal 2 42 2" xfId="7336"/>
    <cellStyle name="Normal 2 42 2 2" xfId="38942"/>
    <cellStyle name="Normal 2 42 2 3" xfId="26085"/>
    <cellStyle name="Normal 2 42 2 4" xfId="16710"/>
    <cellStyle name="Normal 2 42 3" xfId="20432"/>
    <cellStyle name="Normal 2 42 4" xfId="29808"/>
    <cellStyle name="Normal 2 42 5" xfId="33531"/>
    <cellStyle name="Normal 2 42 6" xfId="11298"/>
    <cellStyle name="Normal 2 43" xfId="1827"/>
    <cellStyle name="Normal 2 43 2" xfId="7306"/>
    <cellStyle name="Normal 2 43 2 2" xfId="38912"/>
    <cellStyle name="Normal 2 43 2 3" xfId="26055"/>
    <cellStyle name="Normal 2 43 2 4" xfId="16680"/>
    <cellStyle name="Normal 2 43 3" xfId="20402"/>
    <cellStyle name="Normal 2 43 4" xfId="29778"/>
    <cellStyle name="Normal 2 43 5" xfId="33501"/>
    <cellStyle name="Normal 2 43 6" xfId="11268"/>
    <cellStyle name="Normal 2 44" xfId="1843"/>
    <cellStyle name="Normal 2 44 2" xfId="7322"/>
    <cellStyle name="Normal 2 44 2 2" xfId="38928"/>
    <cellStyle name="Normal 2 44 2 3" xfId="26071"/>
    <cellStyle name="Normal 2 44 2 4" xfId="16696"/>
    <cellStyle name="Normal 2 44 3" xfId="20418"/>
    <cellStyle name="Normal 2 44 4" xfId="29794"/>
    <cellStyle name="Normal 2 44 5" xfId="33517"/>
    <cellStyle name="Normal 2 44 6" xfId="11284"/>
    <cellStyle name="Normal 2 45" xfId="1807"/>
    <cellStyle name="Normal 2 45 2" xfId="7286"/>
    <cellStyle name="Normal 2 45 2 2" xfId="38892"/>
    <cellStyle name="Normal 2 45 2 3" xfId="26035"/>
    <cellStyle name="Normal 2 45 2 4" xfId="16660"/>
    <cellStyle name="Normal 2 45 3" xfId="20382"/>
    <cellStyle name="Normal 2 45 4" xfId="29758"/>
    <cellStyle name="Normal 2 45 5" xfId="33481"/>
    <cellStyle name="Normal 2 45 6" xfId="11248"/>
    <cellStyle name="Normal 2 46" xfId="1819"/>
    <cellStyle name="Normal 2 46 2" xfId="7298"/>
    <cellStyle name="Normal 2 46 2 2" xfId="38904"/>
    <cellStyle name="Normal 2 46 2 3" xfId="26047"/>
    <cellStyle name="Normal 2 46 2 4" xfId="16672"/>
    <cellStyle name="Normal 2 46 3" xfId="20394"/>
    <cellStyle name="Normal 2 46 4" xfId="29770"/>
    <cellStyle name="Normal 2 46 5" xfId="33493"/>
    <cellStyle name="Normal 2 46 6" xfId="11260"/>
    <cellStyle name="Normal 2 47" xfId="1810"/>
    <cellStyle name="Normal 2 47 2" xfId="7289"/>
    <cellStyle name="Normal 2 47 2 2" xfId="38895"/>
    <cellStyle name="Normal 2 47 2 3" xfId="26038"/>
    <cellStyle name="Normal 2 47 2 4" xfId="16663"/>
    <cellStyle name="Normal 2 47 3" xfId="20385"/>
    <cellStyle name="Normal 2 47 4" xfId="29761"/>
    <cellStyle name="Normal 2 47 5" xfId="33484"/>
    <cellStyle name="Normal 2 47 6" xfId="11251"/>
    <cellStyle name="Normal 2 48" xfId="1842"/>
    <cellStyle name="Normal 2 48 2" xfId="7321"/>
    <cellStyle name="Normal 2 48 2 2" xfId="38927"/>
    <cellStyle name="Normal 2 48 2 3" xfId="26070"/>
    <cellStyle name="Normal 2 48 2 4" xfId="16695"/>
    <cellStyle name="Normal 2 48 3" xfId="20417"/>
    <cellStyle name="Normal 2 48 4" xfId="29793"/>
    <cellStyle name="Normal 2 48 5" xfId="33516"/>
    <cellStyle name="Normal 2 48 6" xfId="11283"/>
    <cellStyle name="Normal 2 49" xfId="2099"/>
    <cellStyle name="Normal 2 49 2" xfId="7576"/>
    <cellStyle name="Normal 2 49 2 2" xfId="39182"/>
    <cellStyle name="Normal 2 49 2 3" xfId="26325"/>
    <cellStyle name="Normal 2 49 2 4" xfId="16950"/>
    <cellStyle name="Normal 2 49 3" xfId="20672"/>
    <cellStyle name="Normal 2 49 4" xfId="30048"/>
    <cellStyle name="Normal 2 49 5" xfId="33771"/>
    <cellStyle name="Normal 2 49 6" xfId="11538"/>
    <cellStyle name="Normal 2 5" xfId="92"/>
    <cellStyle name="Normal 2 50" xfId="1855"/>
    <cellStyle name="Normal 2 50 2" xfId="7334"/>
    <cellStyle name="Normal 2 50 2 2" xfId="38940"/>
    <cellStyle name="Normal 2 50 2 3" xfId="26083"/>
    <cellStyle name="Normal 2 50 2 4" xfId="16708"/>
    <cellStyle name="Normal 2 50 3" xfId="20430"/>
    <cellStyle name="Normal 2 50 4" xfId="29806"/>
    <cellStyle name="Normal 2 50 5" xfId="33529"/>
    <cellStyle name="Normal 2 50 6" xfId="11296"/>
    <cellStyle name="Normal 2 51" xfId="1850"/>
    <cellStyle name="Normal 2 51 2" xfId="7329"/>
    <cellStyle name="Normal 2 51 2 2" xfId="38935"/>
    <cellStyle name="Normal 2 51 2 3" xfId="26078"/>
    <cellStyle name="Normal 2 51 2 4" xfId="16703"/>
    <cellStyle name="Normal 2 51 3" xfId="20425"/>
    <cellStyle name="Normal 2 51 4" xfId="29801"/>
    <cellStyle name="Normal 2 51 5" xfId="33524"/>
    <cellStyle name="Normal 2 51 6" xfId="11291"/>
    <cellStyle name="Normal 2 52" xfId="2459"/>
    <cellStyle name="Normal 2 52 2" xfId="7933"/>
    <cellStyle name="Normal 2 52 2 2" xfId="39539"/>
    <cellStyle name="Normal 2 52 2 3" xfId="26682"/>
    <cellStyle name="Normal 2 52 2 4" xfId="17307"/>
    <cellStyle name="Normal 2 52 3" xfId="21029"/>
    <cellStyle name="Normal 2 52 4" xfId="30405"/>
    <cellStyle name="Normal 2 52 5" xfId="34128"/>
    <cellStyle name="Normal 2 52 6" xfId="11895"/>
    <cellStyle name="Normal 2 53" xfId="1831"/>
    <cellStyle name="Normal 2 53 2" xfId="7310"/>
    <cellStyle name="Normal 2 53 2 2" xfId="38916"/>
    <cellStyle name="Normal 2 53 2 3" xfId="26059"/>
    <cellStyle name="Normal 2 53 2 4" xfId="16684"/>
    <cellStyle name="Normal 2 53 3" xfId="20406"/>
    <cellStyle name="Normal 2 53 4" xfId="29782"/>
    <cellStyle name="Normal 2 53 5" xfId="33505"/>
    <cellStyle name="Normal 2 53 6" xfId="11272"/>
    <cellStyle name="Normal 2 54" xfId="1820"/>
    <cellStyle name="Normal 2 54 2" xfId="7299"/>
    <cellStyle name="Normal 2 54 2 2" xfId="38905"/>
    <cellStyle name="Normal 2 54 2 3" xfId="26048"/>
    <cellStyle name="Normal 2 54 2 4" xfId="16673"/>
    <cellStyle name="Normal 2 54 3" xfId="20395"/>
    <cellStyle name="Normal 2 54 4" xfId="29771"/>
    <cellStyle name="Normal 2 54 5" xfId="33494"/>
    <cellStyle name="Normal 2 54 6" xfId="11261"/>
    <cellStyle name="Normal 2 55" xfId="2342"/>
    <cellStyle name="Normal 2 55 2" xfId="7817"/>
    <cellStyle name="Normal 2 55 2 2" xfId="39423"/>
    <cellStyle name="Normal 2 55 2 3" xfId="26566"/>
    <cellStyle name="Normal 2 55 2 4" xfId="17191"/>
    <cellStyle name="Normal 2 55 3" xfId="20913"/>
    <cellStyle name="Normal 2 55 4" xfId="30289"/>
    <cellStyle name="Normal 2 55 5" xfId="34012"/>
    <cellStyle name="Normal 2 55 6" xfId="11779"/>
    <cellStyle name="Normal 2 56" xfId="1834"/>
    <cellStyle name="Normal 2 56 2" xfId="7313"/>
    <cellStyle name="Normal 2 56 2 2" xfId="38919"/>
    <cellStyle name="Normal 2 56 2 3" xfId="26062"/>
    <cellStyle name="Normal 2 56 2 4" xfId="16687"/>
    <cellStyle name="Normal 2 56 3" xfId="20409"/>
    <cellStyle name="Normal 2 56 4" xfId="29785"/>
    <cellStyle name="Normal 2 56 5" xfId="33508"/>
    <cellStyle name="Normal 2 56 6" xfId="11275"/>
    <cellStyle name="Normal 2 57" xfId="3633"/>
    <cellStyle name="Normal 2 57 2" xfId="9097"/>
    <cellStyle name="Normal 2 57 2 2" xfId="40703"/>
    <cellStyle name="Normal 2 57 2 3" xfId="27846"/>
    <cellStyle name="Normal 2 57 2 4" xfId="18471"/>
    <cellStyle name="Normal 2 57 3" xfId="22193"/>
    <cellStyle name="Normal 2 57 4" xfId="31569"/>
    <cellStyle name="Normal 2 57 5" xfId="35292"/>
    <cellStyle name="Normal 2 57 6" xfId="13059"/>
    <cellStyle name="Normal 2 58" xfId="3627"/>
    <cellStyle name="Normal 2 58 2" xfId="9091"/>
    <cellStyle name="Normal 2 58 2 2" xfId="40697"/>
    <cellStyle name="Normal 2 58 2 3" xfId="27840"/>
    <cellStyle name="Normal 2 58 2 4" xfId="18465"/>
    <cellStyle name="Normal 2 58 3" xfId="22187"/>
    <cellStyle name="Normal 2 58 4" xfId="31563"/>
    <cellStyle name="Normal 2 58 5" xfId="35286"/>
    <cellStyle name="Normal 2 58 6" xfId="13053"/>
    <cellStyle name="Normal 2 59" xfId="3628"/>
    <cellStyle name="Normal 2 59 2" xfId="9092"/>
    <cellStyle name="Normal 2 59 2 2" xfId="40698"/>
    <cellStyle name="Normal 2 59 2 3" xfId="27841"/>
    <cellStyle name="Normal 2 59 2 4" xfId="18466"/>
    <cellStyle name="Normal 2 59 3" xfId="22188"/>
    <cellStyle name="Normal 2 59 4" xfId="31564"/>
    <cellStyle name="Normal 2 59 5" xfId="35287"/>
    <cellStyle name="Normal 2 59 6" xfId="13054"/>
    <cellStyle name="Normal 2 6" xfId="90"/>
    <cellStyle name="Normal 2 60" xfId="469"/>
    <cellStyle name="Normal 2 60 2" xfId="9446"/>
    <cellStyle name="Normal 2 60 2 2" xfId="41052"/>
    <cellStyle name="Normal 2 60 2 3" xfId="28195"/>
    <cellStyle name="Normal 2 60 2 4" xfId="18820"/>
    <cellStyle name="Normal 2 60 3" xfId="22542"/>
    <cellStyle name="Normal 2 60 4" xfId="28436"/>
    <cellStyle name="Normal 2 60 5" xfId="32400"/>
    <cellStyle name="Normal 2 60 6" xfId="9926"/>
    <cellStyle name="Normal 2 61" xfId="348"/>
    <cellStyle name="Normal 2 61 2" xfId="6987"/>
    <cellStyle name="Normal 2 61 2 2" xfId="38593"/>
    <cellStyle name="Normal 2 61 2 3" xfId="25736"/>
    <cellStyle name="Normal 2 61 2 4" xfId="16361"/>
    <cellStyle name="Normal 2 61 3" xfId="19060"/>
    <cellStyle name="Normal 2 61 4" xfId="9806"/>
    <cellStyle name="Normal 2 62" xfId="4030"/>
    <cellStyle name="Normal 2 62 2" xfId="35644"/>
    <cellStyle name="Normal 2 62 3" xfId="22786"/>
    <cellStyle name="Normal 2 62 4" xfId="13411"/>
    <cellStyle name="Normal 2 63" xfId="18940"/>
    <cellStyle name="Normal 2 64" xfId="28316"/>
    <cellStyle name="Normal 2 65" xfId="31918"/>
    <cellStyle name="Normal 2 66" xfId="9566"/>
    <cellStyle name="Normal 2 7" xfId="88"/>
    <cellStyle name="Normal 2 8" xfId="94"/>
    <cellStyle name="Normal 2 9" xfId="93"/>
    <cellStyle name="Normal 20" xfId="19"/>
    <cellStyle name="Normal 21" xfId="23"/>
    <cellStyle name="Normal 22" xfId="20"/>
    <cellStyle name="Normal 23" xfId="102"/>
    <cellStyle name="Normal 23 10" xfId="745"/>
    <cellStyle name="Normal 23 10 2" xfId="4875"/>
    <cellStyle name="Normal 23 10 2 2" xfId="6133"/>
    <cellStyle name="Normal 23 10 2 2 2" xfId="37741"/>
    <cellStyle name="Normal 23 10 2 2 3" xfId="24884"/>
    <cellStyle name="Normal 23 10 2 2 4" xfId="15509"/>
    <cellStyle name="Normal 23 10 2 3" xfId="36483"/>
    <cellStyle name="Normal 23 10 2 4" xfId="23626"/>
    <cellStyle name="Normal 23 10 2 5" xfId="14251"/>
    <cellStyle name="Normal 23 10 3" xfId="5695"/>
    <cellStyle name="Normal 23 10 3 2" xfId="37303"/>
    <cellStyle name="Normal 23 10 3 3" xfId="24446"/>
    <cellStyle name="Normal 23 10 3 4" xfId="15071"/>
    <cellStyle name="Normal 23 10 4" xfId="4435"/>
    <cellStyle name="Normal 23 10 4 2" xfId="36049"/>
    <cellStyle name="Normal 23 10 4 3" xfId="23191"/>
    <cellStyle name="Normal 23 10 4 4" xfId="13816"/>
    <cellStyle name="Normal 23 10 5" xfId="19333"/>
    <cellStyle name="Normal 23 10 6" xfId="28709"/>
    <cellStyle name="Normal 23 10 7" xfId="32160"/>
    <cellStyle name="Normal 23 10 8" xfId="10199"/>
    <cellStyle name="Normal 23 11" xfId="720"/>
    <cellStyle name="Normal 23 11 2" xfId="4876"/>
    <cellStyle name="Normal 23 11 2 2" xfId="6134"/>
    <cellStyle name="Normal 23 11 2 2 2" xfId="37742"/>
    <cellStyle name="Normal 23 11 2 2 3" xfId="24885"/>
    <cellStyle name="Normal 23 11 2 2 4" xfId="15510"/>
    <cellStyle name="Normal 23 11 2 3" xfId="36484"/>
    <cellStyle name="Normal 23 11 2 4" xfId="23627"/>
    <cellStyle name="Normal 23 11 2 5" xfId="14252"/>
    <cellStyle name="Normal 23 11 3" xfId="5892"/>
    <cellStyle name="Normal 23 11 3 2" xfId="37500"/>
    <cellStyle name="Normal 23 11 3 3" xfId="24643"/>
    <cellStyle name="Normal 23 11 3 4" xfId="15268"/>
    <cellStyle name="Normal 23 11 4" xfId="4633"/>
    <cellStyle name="Normal 23 11 4 2" xfId="36244"/>
    <cellStyle name="Normal 23 11 4 3" xfId="23387"/>
    <cellStyle name="Normal 23 11 4 4" xfId="14012"/>
    <cellStyle name="Normal 23 11 5" xfId="19308"/>
    <cellStyle name="Normal 23 11 6" xfId="28684"/>
    <cellStyle name="Normal 23 11 7" xfId="32528"/>
    <cellStyle name="Normal 23 11 8" xfId="10174"/>
    <cellStyle name="Normal 23 12" xfId="712"/>
    <cellStyle name="Normal 23 12 2" xfId="6132"/>
    <cellStyle name="Normal 23 12 2 2" xfId="37740"/>
    <cellStyle name="Normal 23 12 2 3" xfId="24883"/>
    <cellStyle name="Normal 23 12 2 4" xfId="15508"/>
    <cellStyle name="Normal 23 12 3" xfId="4874"/>
    <cellStyle name="Normal 23 12 3 2" xfId="36482"/>
    <cellStyle name="Normal 23 12 3 3" xfId="23625"/>
    <cellStyle name="Normal 23 12 3 4" xfId="14250"/>
    <cellStyle name="Normal 23 12 4" xfId="19300"/>
    <cellStyle name="Normal 23 12 5" xfId="28676"/>
    <cellStyle name="Normal 23 12 6" xfId="32520"/>
    <cellStyle name="Normal 23 12 7" xfId="10166"/>
    <cellStyle name="Normal 23 13" xfId="728"/>
    <cellStyle name="Normal 23 13 2" xfId="6991"/>
    <cellStyle name="Normal 23 13 2 2" xfId="38597"/>
    <cellStyle name="Normal 23 13 2 3" xfId="25740"/>
    <cellStyle name="Normal 23 13 2 4" xfId="16365"/>
    <cellStyle name="Normal 23 13 3" xfId="4028"/>
    <cellStyle name="Normal 23 13 3 2" xfId="35642"/>
    <cellStyle name="Normal 23 13 3 3" xfId="22784"/>
    <cellStyle name="Normal 23 13 3 4" xfId="13409"/>
    <cellStyle name="Normal 23 13 4" xfId="19316"/>
    <cellStyle name="Normal 23 13 5" xfId="28692"/>
    <cellStyle name="Normal 23 13 6" xfId="32536"/>
    <cellStyle name="Normal 23 13 7" xfId="10182"/>
    <cellStyle name="Normal 23 14" xfId="715"/>
    <cellStyle name="Normal 23 14 2" xfId="5402"/>
    <cellStyle name="Normal 23 14 2 2" xfId="37010"/>
    <cellStyle name="Normal 23 14 2 3" xfId="24153"/>
    <cellStyle name="Normal 23 14 2 4" xfId="14778"/>
    <cellStyle name="Normal 23 14 3" xfId="19303"/>
    <cellStyle name="Normal 23 14 4" xfId="28679"/>
    <cellStyle name="Normal 23 14 5" xfId="32523"/>
    <cellStyle name="Normal 23 14 6" xfId="10169"/>
    <cellStyle name="Normal 23 15" xfId="723"/>
    <cellStyle name="Normal 23 15 2" xfId="6706"/>
    <cellStyle name="Normal 23 15 2 2" xfId="38312"/>
    <cellStyle name="Normal 23 15 2 3" xfId="25455"/>
    <cellStyle name="Normal 23 15 2 4" xfId="16080"/>
    <cellStyle name="Normal 23 15 3" xfId="19311"/>
    <cellStyle name="Normal 23 15 4" xfId="28687"/>
    <cellStyle name="Normal 23 15 5" xfId="32531"/>
    <cellStyle name="Normal 23 15 6" xfId="10177"/>
    <cellStyle name="Normal 23 16" xfId="713"/>
    <cellStyle name="Normal 23 16 2" xfId="6907"/>
    <cellStyle name="Normal 23 16 2 2" xfId="38513"/>
    <cellStyle name="Normal 23 16 2 3" xfId="25656"/>
    <cellStyle name="Normal 23 16 2 4" xfId="16281"/>
    <cellStyle name="Normal 23 16 3" xfId="19301"/>
    <cellStyle name="Normal 23 16 4" xfId="28677"/>
    <cellStyle name="Normal 23 16 5" xfId="32521"/>
    <cellStyle name="Normal 23 16 6" xfId="10167"/>
    <cellStyle name="Normal 23 17" xfId="1571"/>
    <cellStyle name="Normal 23 17 2" xfId="7052"/>
    <cellStyle name="Normal 23 17 2 2" xfId="38658"/>
    <cellStyle name="Normal 23 17 2 3" xfId="25801"/>
    <cellStyle name="Normal 23 17 2 4" xfId="16426"/>
    <cellStyle name="Normal 23 17 3" xfId="20148"/>
    <cellStyle name="Normal 23 17 4" xfId="29524"/>
    <cellStyle name="Normal 23 17 5" xfId="33247"/>
    <cellStyle name="Normal 23 17 6" xfId="11014"/>
    <cellStyle name="Normal 23 18" xfId="1562"/>
    <cellStyle name="Normal 23 18 2" xfId="6624"/>
    <cellStyle name="Normal 23 18 2 2" xfId="38232"/>
    <cellStyle name="Normal 23 18 2 3" xfId="25375"/>
    <cellStyle name="Normal 23 18 2 4" xfId="16000"/>
    <cellStyle name="Normal 23 18 3" xfId="20141"/>
    <cellStyle name="Normal 23 18 4" xfId="29517"/>
    <cellStyle name="Normal 23 18 5" xfId="33240"/>
    <cellStyle name="Normal 23 18 6" xfId="11007"/>
    <cellStyle name="Normal 23 19" xfId="1859"/>
    <cellStyle name="Normal 23 19 2" xfId="7338"/>
    <cellStyle name="Normal 23 19 2 2" xfId="38944"/>
    <cellStyle name="Normal 23 19 2 3" xfId="26087"/>
    <cellStyle name="Normal 23 19 2 4" xfId="16712"/>
    <cellStyle name="Normal 23 19 3" xfId="20434"/>
    <cellStyle name="Normal 23 19 4" xfId="29810"/>
    <cellStyle name="Normal 23 19 5" xfId="33533"/>
    <cellStyle name="Normal 23 19 6" xfId="11300"/>
    <cellStyle name="Normal 23 2" xfId="110"/>
    <cellStyle name="Normal 23 2 10" xfId="866"/>
    <cellStyle name="Normal 23 2 10 2" xfId="4878"/>
    <cellStyle name="Normal 23 2 10 2 2" xfId="6136"/>
    <cellStyle name="Normal 23 2 10 2 2 2" xfId="37744"/>
    <cellStyle name="Normal 23 2 10 2 2 3" xfId="24887"/>
    <cellStyle name="Normal 23 2 10 2 2 4" xfId="15512"/>
    <cellStyle name="Normal 23 2 10 2 3" xfId="36486"/>
    <cellStyle name="Normal 23 2 10 2 4" xfId="23629"/>
    <cellStyle name="Normal 23 2 10 2 5" xfId="14254"/>
    <cellStyle name="Normal 23 2 10 3" xfId="5897"/>
    <cellStyle name="Normal 23 2 10 3 2" xfId="37505"/>
    <cellStyle name="Normal 23 2 10 3 3" xfId="24648"/>
    <cellStyle name="Normal 23 2 10 3 4" xfId="15273"/>
    <cellStyle name="Normal 23 2 10 4" xfId="4638"/>
    <cellStyle name="Normal 23 2 10 4 2" xfId="36249"/>
    <cellStyle name="Normal 23 2 10 4 3" xfId="23392"/>
    <cellStyle name="Normal 23 2 10 4 4" xfId="14017"/>
    <cellStyle name="Normal 23 2 10 5" xfId="19453"/>
    <cellStyle name="Normal 23 2 10 6" xfId="28829"/>
    <cellStyle name="Normal 23 2 10 7" xfId="32553"/>
    <cellStyle name="Normal 23 2 10 8" xfId="10319"/>
    <cellStyle name="Normal 23 2 11" xfId="982"/>
    <cellStyle name="Normal 23 2 11 2" xfId="6135"/>
    <cellStyle name="Normal 23 2 11 2 2" xfId="37743"/>
    <cellStyle name="Normal 23 2 11 2 3" xfId="24886"/>
    <cellStyle name="Normal 23 2 11 2 4" xfId="15511"/>
    <cellStyle name="Normal 23 2 11 3" xfId="4877"/>
    <cellStyle name="Normal 23 2 11 3 2" xfId="36485"/>
    <cellStyle name="Normal 23 2 11 3 3" xfId="23628"/>
    <cellStyle name="Normal 23 2 11 3 4" xfId="14253"/>
    <cellStyle name="Normal 23 2 11 4" xfId="19568"/>
    <cellStyle name="Normal 23 2 11 5" xfId="28944"/>
    <cellStyle name="Normal 23 2 11 6" xfId="32668"/>
    <cellStyle name="Normal 23 2 11 7" xfId="10434"/>
    <cellStyle name="Normal 23 2 12" xfId="1099"/>
    <cellStyle name="Normal 23 2 12 2" xfId="6870"/>
    <cellStyle name="Normal 23 2 12 2 2" xfId="38476"/>
    <cellStyle name="Normal 23 2 12 2 3" xfId="25619"/>
    <cellStyle name="Normal 23 2 12 2 4" xfId="16244"/>
    <cellStyle name="Normal 23 2 12 3" xfId="4153"/>
    <cellStyle name="Normal 23 2 12 3 2" xfId="35767"/>
    <cellStyle name="Normal 23 2 12 3 3" xfId="22909"/>
    <cellStyle name="Normal 23 2 12 3 4" xfId="13534"/>
    <cellStyle name="Normal 23 2 12 4" xfId="19684"/>
    <cellStyle name="Normal 23 2 12 5" xfId="29060"/>
    <cellStyle name="Normal 23 2 12 6" xfId="32784"/>
    <cellStyle name="Normal 23 2 12 7" xfId="10550"/>
    <cellStyle name="Normal 23 2 13" xfId="1214"/>
    <cellStyle name="Normal 23 2 13 2" xfId="5408"/>
    <cellStyle name="Normal 23 2 13 2 2" xfId="37016"/>
    <cellStyle name="Normal 23 2 13 2 3" xfId="24159"/>
    <cellStyle name="Normal 23 2 13 2 4" xfId="14784"/>
    <cellStyle name="Normal 23 2 13 3" xfId="19798"/>
    <cellStyle name="Normal 23 2 13 4" xfId="29174"/>
    <cellStyle name="Normal 23 2 13 5" xfId="32898"/>
    <cellStyle name="Normal 23 2 13 6" xfId="10664"/>
    <cellStyle name="Normal 23 2 14" xfId="1329"/>
    <cellStyle name="Normal 23 2 14 2" xfId="6887"/>
    <cellStyle name="Normal 23 2 14 2 2" xfId="38493"/>
    <cellStyle name="Normal 23 2 14 2 3" xfId="25636"/>
    <cellStyle name="Normal 23 2 14 2 4" xfId="16261"/>
    <cellStyle name="Normal 23 2 14 3" xfId="19912"/>
    <cellStyle name="Normal 23 2 14 4" xfId="29288"/>
    <cellStyle name="Normal 23 2 14 5" xfId="33012"/>
    <cellStyle name="Normal 23 2 14 6" xfId="10778"/>
    <cellStyle name="Normal 23 2 15" xfId="1444"/>
    <cellStyle name="Normal 23 2 15 2" xfId="6791"/>
    <cellStyle name="Normal 23 2 15 2 2" xfId="38397"/>
    <cellStyle name="Normal 23 2 15 2 3" xfId="25540"/>
    <cellStyle name="Normal 23 2 15 2 4" xfId="16165"/>
    <cellStyle name="Normal 23 2 15 3" xfId="20026"/>
    <cellStyle name="Normal 23 2 15 4" xfId="29402"/>
    <cellStyle name="Normal 23 2 15 5" xfId="33126"/>
    <cellStyle name="Normal 23 2 15 6" xfId="10892"/>
    <cellStyle name="Normal 23 2 16" xfId="1576"/>
    <cellStyle name="Normal 23 2 16 2" xfId="7057"/>
    <cellStyle name="Normal 23 2 16 2 2" xfId="38663"/>
    <cellStyle name="Normal 23 2 16 2 3" xfId="25806"/>
    <cellStyle name="Normal 23 2 16 2 4" xfId="16431"/>
    <cellStyle name="Normal 23 2 16 3" xfId="20153"/>
    <cellStyle name="Normal 23 2 16 4" xfId="29529"/>
    <cellStyle name="Normal 23 2 16 5" xfId="33252"/>
    <cellStyle name="Normal 23 2 16 6" xfId="11019"/>
    <cellStyle name="Normal 23 2 17" xfId="1692"/>
    <cellStyle name="Normal 23 2 17 2" xfId="7172"/>
    <cellStyle name="Normal 23 2 17 2 2" xfId="38778"/>
    <cellStyle name="Normal 23 2 17 2 3" xfId="25921"/>
    <cellStyle name="Normal 23 2 17 2 4" xfId="16546"/>
    <cellStyle name="Normal 23 2 17 3" xfId="20268"/>
    <cellStyle name="Normal 23 2 17 4" xfId="29644"/>
    <cellStyle name="Normal 23 2 17 5" xfId="33367"/>
    <cellStyle name="Normal 23 2 17 6" xfId="11134"/>
    <cellStyle name="Normal 23 2 18" xfId="1865"/>
    <cellStyle name="Normal 23 2 18 2" xfId="7344"/>
    <cellStyle name="Normal 23 2 18 2 2" xfId="38950"/>
    <cellStyle name="Normal 23 2 18 2 3" xfId="26093"/>
    <cellStyle name="Normal 23 2 18 2 4" xfId="16718"/>
    <cellStyle name="Normal 23 2 18 3" xfId="20440"/>
    <cellStyle name="Normal 23 2 18 4" xfId="29816"/>
    <cellStyle name="Normal 23 2 18 5" xfId="33539"/>
    <cellStyle name="Normal 23 2 18 6" xfId="11306"/>
    <cellStyle name="Normal 23 2 19" xfId="1982"/>
    <cellStyle name="Normal 23 2 19 2" xfId="7460"/>
    <cellStyle name="Normal 23 2 19 2 2" xfId="39066"/>
    <cellStyle name="Normal 23 2 19 2 3" xfId="26209"/>
    <cellStyle name="Normal 23 2 19 2 4" xfId="16834"/>
    <cellStyle name="Normal 23 2 19 3" xfId="20556"/>
    <cellStyle name="Normal 23 2 19 4" xfId="29932"/>
    <cellStyle name="Normal 23 2 19 5" xfId="33655"/>
    <cellStyle name="Normal 23 2 19 6" xfId="11422"/>
    <cellStyle name="Normal 23 2 2" xfId="131"/>
    <cellStyle name="Normal 23 2 2 10" xfId="1463"/>
    <cellStyle name="Normal 23 2 2 10 2" xfId="6880"/>
    <cellStyle name="Normal 23 2 2 10 2 2" xfId="38486"/>
    <cellStyle name="Normal 23 2 2 10 2 3" xfId="25629"/>
    <cellStyle name="Normal 23 2 2 10 2 4" xfId="16254"/>
    <cellStyle name="Normal 23 2 2 10 3" xfId="20044"/>
    <cellStyle name="Normal 23 2 2 10 4" xfId="29420"/>
    <cellStyle name="Normal 23 2 2 10 5" xfId="33144"/>
    <cellStyle name="Normal 23 2 2 10 6" xfId="10910"/>
    <cellStyle name="Normal 23 2 2 11" xfId="1595"/>
    <cellStyle name="Normal 23 2 2 11 2" xfId="7075"/>
    <cellStyle name="Normal 23 2 2 11 2 2" xfId="38681"/>
    <cellStyle name="Normal 23 2 2 11 2 3" xfId="25824"/>
    <cellStyle name="Normal 23 2 2 11 2 4" xfId="16449"/>
    <cellStyle name="Normal 23 2 2 11 3" xfId="20171"/>
    <cellStyle name="Normal 23 2 2 11 4" xfId="29547"/>
    <cellStyle name="Normal 23 2 2 11 5" xfId="33270"/>
    <cellStyle name="Normal 23 2 2 11 6" xfId="11037"/>
    <cellStyle name="Normal 23 2 2 12" xfId="1711"/>
    <cellStyle name="Normal 23 2 2 12 2" xfId="7190"/>
    <cellStyle name="Normal 23 2 2 12 2 2" xfId="38796"/>
    <cellStyle name="Normal 23 2 2 12 2 3" xfId="25939"/>
    <cellStyle name="Normal 23 2 2 12 2 4" xfId="16564"/>
    <cellStyle name="Normal 23 2 2 12 3" xfId="20286"/>
    <cellStyle name="Normal 23 2 2 12 4" xfId="29662"/>
    <cellStyle name="Normal 23 2 2 12 5" xfId="33385"/>
    <cellStyle name="Normal 23 2 2 12 6" xfId="11152"/>
    <cellStyle name="Normal 23 2 2 13" xfId="1885"/>
    <cellStyle name="Normal 23 2 2 13 2" xfId="7363"/>
    <cellStyle name="Normal 23 2 2 13 2 2" xfId="38969"/>
    <cellStyle name="Normal 23 2 2 13 2 3" xfId="26112"/>
    <cellStyle name="Normal 23 2 2 13 2 4" xfId="16737"/>
    <cellStyle name="Normal 23 2 2 13 3" xfId="20459"/>
    <cellStyle name="Normal 23 2 2 13 4" xfId="29835"/>
    <cellStyle name="Normal 23 2 2 13 5" xfId="33558"/>
    <cellStyle name="Normal 23 2 2 13 6" xfId="11325"/>
    <cellStyle name="Normal 23 2 2 14" xfId="2003"/>
    <cellStyle name="Normal 23 2 2 14 2" xfId="7480"/>
    <cellStyle name="Normal 23 2 2 14 2 2" xfId="39086"/>
    <cellStyle name="Normal 23 2 2 14 2 3" xfId="26229"/>
    <cellStyle name="Normal 23 2 2 14 2 4" xfId="16854"/>
    <cellStyle name="Normal 23 2 2 14 3" xfId="20576"/>
    <cellStyle name="Normal 23 2 2 14 4" xfId="29952"/>
    <cellStyle name="Normal 23 2 2 14 5" xfId="33675"/>
    <cellStyle name="Normal 23 2 2 14 6" xfId="11442"/>
    <cellStyle name="Normal 23 2 2 15" xfId="2120"/>
    <cellStyle name="Normal 23 2 2 15 2" xfId="7596"/>
    <cellStyle name="Normal 23 2 2 15 2 2" xfId="39202"/>
    <cellStyle name="Normal 23 2 2 15 2 3" xfId="26345"/>
    <cellStyle name="Normal 23 2 2 15 2 4" xfId="16970"/>
    <cellStyle name="Normal 23 2 2 15 3" xfId="20692"/>
    <cellStyle name="Normal 23 2 2 15 4" xfId="30068"/>
    <cellStyle name="Normal 23 2 2 15 5" xfId="33791"/>
    <cellStyle name="Normal 23 2 2 15 6" xfId="11558"/>
    <cellStyle name="Normal 23 2 2 16" xfId="2239"/>
    <cellStyle name="Normal 23 2 2 16 2" xfId="7714"/>
    <cellStyle name="Normal 23 2 2 16 2 2" xfId="39320"/>
    <cellStyle name="Normal 23 2 2 16 2 3" xfId="26463"/>
    <cellStyle name="Normal 23 2 2 16 2 4" xfId="17088"/>
    <cellStyle name="Normal 23 2 2 16 3" xfId="20810"/>
    <cellStyle name="Normal 23 2 2 16 4" xfId="30186"/>
    <cellStyle name="Normal 23 2 2 16 5" xfId="33909"/>
    <cellStyle name="Normal 23 2 2 16 6" xfId="11676"/>
    <cellStyle name="Normal 23 2 2 17" xfId="2358"/>
    <cellStyle name="Normal 23 2 2 17 2" xfId="7832"/>
    <cellStyle name="Normal 23 2 2 17 2 2" xfId="39438"/>
    <cellStyle name="Normal 23 2 2 17 2 3" xfId="26581"/>
    <cellStyle name="Normal 23 2 2 17 2 4" xfId="17206"/>
    <cellStyle name="Normal 23 2 2 17 3" xfId="20928"/>
    <cellStyle name="Normal 23 2 2 17 4" xfId="30304"/>
    <cellStyle name="Normal 23 2 2 17 5" xfId="34027"/>
    <cellStyle name="Normal 23 2 2 17 6" xfId="11794"/>
    <cellStyle name="Normal 23 2 2 18" xfId="2475"/>
    <cellStyle name="Normal 23 2 2 18 2" xfId="7948"/>
    <cellStyle name="Normal 23 2 2 18 2 2" xfId="39554"/>
    <cellStyle name="Normal 23 2 2 18 2 3" xfId="26697"/>
    <cellStyle name="Normal 23 2 2 18 2 4" xfId="17322"/>
    <cellStyle name="Normal 23 2 2 18 3" xfId="21044"/>
    <cellStyle name="Normal 23 2 2 18 4" xfId="30420"/>
    <cellStyle name="Normal 23 2 2 18 5" xfId="34143"/>
    <cellStyle name="Normal 23 2 2 18 6" xfId="11910"/>
    <cellStyle name="Normal 23 2 2 19" xfId="2593"/>
    <cellStyle name="Normal 23 2 2 19 2" xfId="8065"/>
    <cellStyle name="Normal 23 2 2 19 2 2" xfId="39671"/>
    <cellStyle name="Normal 23 2 2 19 2 3" xfId="26814"/>
    <cellStyle name="Normal 23 2 2 19 2 4" xfId="17439"/>
    <cellStyle name="Normal 23 2 2 19 3" xfId="21161"/>
    <cellStyle name="Normal 23 2 2 19 4" xfId="30537"/>
    <cellStyle name="Normal 23 2 2 19 5" xfId="34260"/>
    <cellStyle name="Normal 23 2 2 19 6" xfId="12027"/>
    <cellStyle name="Normal 23 2 2 2" xfId="181"/>
    <cellStyle name="Normal 23 2 2 2 10" xfId="1645"/>
    <cellStyle name="Normal 23 2 2 2 10 2" xfId="7125"/>
    <cellStyle name="Normal 23 2 2 2 10 2 2" xfId="38731"/>
    <cellStyle name="Normal 23 2 2 2 10 2 3" xfId="25874"/>
    <cellStyle name="Normal 23 2 2 2 10 2 4" xfId="16499"/>
    <cellStyle name="Normal 23 2 2 2 10 3" xfId="20221"/>
    <cellStyle name="Normal 23 2 2 2 10 4" xfId="29597"/>
    <cellStyle name="Normal 23 2 2 2 10 5" xfId="33320"/>
    <cellStyle name="Normal 23 2 2 2 10 6" xfId="11087"/>
    <cellStyle name="Normal 23 2 2 2 11" xfId="1761"/>
    <cellStyle name="Normal 23 2 2 2 11 2" xfId="7240"/>
    <cellStyle name="Normal 23 2 2 2 11 2 2" xfId="38846"/>
    <cellStyle name="Normal 23 2 2 2 11 2 3" xfId="25989"/>
    <cellStyle name="Normal 23 2 2 2 11 2 4" xfId="16614"/>
    <cellStyle name="Normal 23 2 2 2 11 3" xfId="20336"/>
    <cellStyle name="Normal 23 2 2 2 11 4" xfId="29712"/>
    <cellStyle name="Normal 23 2 2 2 11 5" xfId="33435"/>
    <cellStyle name="Normal 23 2 2 2 11 6" xfId="11202"/>
    <cellStyle name="Normal 23 2 2 2 12" xfId="1935"/>
    <cellStyle name="Normal 23 2 2 2 12 2" xfId="7413"/>
    <cellStyle name="Normal 23 2 2 2 12 2 2" xfId="39019"/>
    <cellStyle name="Normal 23 2 2 2 12 2 3" xfId="26162"/>
    <cellStyle name="Normal 23 2 2 2 12 2 4" xfId="16787"/>
    <cellStyle name="Normal 23 2 2 2 12 3" xfId="20509"/>
    <cellStyle name="Normal 23 2 2 2 12 4" xfId="29885"/>
    <cellStyle name="Normal 23 2 2 2 12 5" xfId="33608"/>
    <cellStyle name="Normal 23 2 2 2 12 6" xfId="11375"/>
    <cellStyle name="Normal 23 2 2 2 13" xfId="2053"/>
    <cellStyle name="Normal 23 2 2 2 13 2" xfId="7530"/>
    <cellStyle name="Normal 23 2 2 2 13 2 2" xfId="39136"/>
    <cellStyle name="Normal 23 2 2 2 13 2 3" xfId="26279"/>
    <cellStyle name="Normal 23 2 2 2 13 2 4" xfId="16904"/>
    <cellStyle name="Normal 23 2 2 2 13 3" xfId="20626"/>
    <cellStyle name="Normal 23 2 2 2 13 4" xfId="30002"/>
    <cellStyle name="Normal 23 2 2 2 13 5" xfId="33725"/>
    <cellStyle name="Normal 23 2 2 2 13 6" xfId="11492"/>
    <cellStyle name="Normal 23 2 2 2 14" xfId="2170"/>
    <cellStyle name="Normal 23 2 2 2 14 2" xfId="7646"/>
    <cellStyle name="Normal 23 2 2 2 14 2 2" xfId="39252"/>
    <cellStyle name="Normal 23 2 2 2 14 2 3" xfId="26395"/>
    <cellStyle name="Normal 23 2 2 2 14 2 4" xfId="17020"/>
    <cellStyle name="Normal 23 2 2 2 14 3" xfId="20742"/>
    <cellStyle name="Normal 23 2 2 2 14 4" xfId="30118"/>
    <cellStyle name="Normal 23 2 2 2 14 5" xfId="33841"/>
    <cellStyle name="Normal 23 2 2 2 14 6" xfId="11608"/>
    <cellStyle name="Normal 23 2 2 2 15" xfId="2289"/>
    <cellStyle name="Normal 23 2 2 2 15 2" xfId="7764"/>
    <cellStyle name="Normal 23 2 2 2 15 2 2" xfId="39370"/>
    <cellStyle name="Normal 23 2 2 2 15 2 3" xfId="26513"/>
    <cellStyle name="Normal 23 2 2 2 15 2 4" xfId="17138"/>
    <cellStyle name="Normal 23 2 2 2 15 3" xfId="20860"/>
    <cellStyle name="Normal 23 2 2 2 15 4" xfId="30236"/>
    <cellStyle name="Normal 23 2 2 2 15 5" xfId="33959"/>
    <cellStyle name="Normal 23 2 2 2 15 6" xfId="11726"/>
    <cellStyle name="Normal 23 2 2 2 16" xfId="2408"/>
    <cellStyle name="Normal 23 2 2 2 16 2" xfId="7882"/>
    <cellStyle name="Normal 23 2 2 2 16 2 2" xfId="39488"/>
    <cellStyle name="Normal 23 2 2 2 16 2 3" xfId="26631"/>
    <cellStyle name="Normal 23 2 2 2 16 2 4" xfId="17256"/>
    <cellStyle name="Normal 23 2 2 2 16 3" xfId="20978"/>
    <cellStyle name="Normal 23 2 2 2 16 4" xfId="30354"/>
    <cellStyle name="Normal 23 2 2 2 16 5" xfId="34077"/>
    <cellStyle name="Normal 23 2 2 2 16 6" xfId="11844"/>
    <cellStyle name="Normal 23 2 2 2 17" xfId="2525"/>
    <cellStyle name="Normal 23 2 2 2 17 2" xfId="7998"/>
    <cellStyle name="Normal 23 2 2 2 17 2 2" xfId="39604"/>
    <cellStyle name="Normal 23 2 2 2 17 2 3" xfId="26747"/>
    <cellStyle name="Normal 23 2 2 2 17 2 4" xfId="17372"/>
    <cellStyle name="Normal 23 2 2 2 17 3" xfId="21094"/>
    <cellStyle name="Normal 23 2 2 2 17 4" xfId="30470"/>
    <cellStyle name="Normal 23 2 2 2 17 5" xfId="34193"/>
    <cellStyle name="Normal 23 2 2 2 17 6" xfId="11960"/>
    <cellStyle name="Normal 23 2 2 2 18" xfId="2643"/>
    <cellStyle name="Normal 23 2 2 2 18 2" xfId="8115"/>
    <cellStyle name="Normal 23 2 2 2 18 2 2" xfId="39721"/>
    <cellStyle name="Normal 23 2 2 2 18 2 3" xfId="26864"/>
    <cellStyle name="Normal 23 2 2 2 18 2 4" xfId="17489"/>
    <cellStyle name="Normal 23 2 2 2 18 3" xfId="21211"/>
    <cellStyle name="Normal 23 2 2 2 18 4" xfId="30587"/>
    <cellStyle name="Normal 23 2 2 2 18 5" xfId="34310"/>
    <cellStyle name="Normal 23 2 2 2 18 6" xfId="12077"/>
    <cellStyle name="Normal 23 2 2 2 19" xfId="2763"/>
    <cellStyle name="Normal 23 2 2 2 19 2" xfId="8234"/>
    <cellStyle name="Normal 23 2 2 2 19 2 2" xfId="39840"/>
    <cellStyle name="Normal 23 2 2 2 19 2 3" xfId="26983"/>
    <cellStyle name="Normal 23 2 2 2 19 2 4" xfId="17608"/>
    <cellStyle name="Normal 23 2 2 2 19 3" xfId="21330"/>
    <cellStyle name="Normal 23 2 2 2 19 4" xfId="30706"/>
    <cellStyle name="Normal 23 2 2 2 19 5" xfId="34429"/>
    <cellStyle name="Normal 23 2 2 2 19 6" xfId="12196"/>
    <cellStyle name="Normal 23 2 2 2 2" xfId="302"/>
    <cellStyle name="Normal 23 2 2 2 2 2" xfId="676"/>
    <cellStyle name="Normal 23 2 2 2 2 2 2" xfId="4882"/>
    <cellStyle name="Normal 23 2 2 2 2 2 2 2" xfId="6140"/>
    <cellStyle name="Normal 23 2 2 2 2 2 2 2 2" xfId="37748"/>
    <cellStyle name="Normal 23 2 2 2 2 2 2 2 3" xfId="24891"/>
    <cellStyle name="Normal 23 2 2 2 2 2 2 2 4" xfId="15516"/>
    <cellStyle name="Normal 23 2 2 2 2 2 2 3" xfId="36490"/>
    <cellStyle name="Normal 23 2 2 2 2 2 2 4" xfId="23633"/>
    <cellStyle name="Normal 23 2 2 2 2 2 2 5" xfId="14258"/>
    <cellStyle name="Normal 23 2 2 2 2 2 3" xfId="5696"/>
    <cellStyle name="Normal 23 2 2 2 2 2 3 2" xfId="37304"/>
    <cellStyle name="Normal 23 2 2 2 2 2 3 3" xfId="24447"/>
    <cellStyle name="Normal 23 2 2 2 2 2 3 4" xfId="15072"/>
    <cellStyle name="Normal 23 2 2 2 2 2 4" xfId="4436"/>
    <cellStyle name="Normal 23 2 2 2 2 2 4 2" xfId="36050"/>
    <cellStyle name="Normal 23 2 2 2 2 2 4 3" xfId="23192"/>
    <cellStyle name="Normal 23 2 2 2 2 2 4 4" xfId="13817"/>
    <cellStyle name="Normal 23 2 2 2 2 2 5" xfId="32353"/>
    <cellStyle name="Normal 23 2 2 2 2 2 6" xfId="22761"/>
    <cellStyle name="Normal 23 2 2 2 2 2 7" xfId="10130"/>
    <cellStyle name="Normal 23 2 2 2 2 3" xfId="4881"/>
    <cellStyle name="Normal 23 2 2 2 2 3 2" xfId="6139"/>
    <cellStyle name="Normal 23 2 2 2 2 3 2 2" xfId="37747"/>
    <cellStyle name="Normal 23 2 2 2 2 3 2 3" xfId="24890"/>
    <cellStyle name="Normal 23 2 2 2 2 3 2 4" xfId="15515"/>
    <cellStyle name="Normal 23 2 2 2 2 3 3" xfId="36489"/>
    <cellStyle name="Normal 23 2 2 2 2 3 4" xfId="23632"/>
    <cellStyle name="Normal 23 2 2 2 2 3 5" xfId="14257"/>
    <cellStyle name="Normal 23 2 2 2 2 4" xfId="5611"/>
    <cellStyle name="Normal 23 2 2 2 2 4 2" xfId="37219"/>
    <cellStyle name="Normal 23 2 2 2 2 4 3" xfId="24362"/>
    <cellStyle name="Normal 23 2 2 2 2 4 4" xfId="14987"/>
    <cellStyle name="Normal 23 2 2 2 2 5" xfId="4351"/>
    <cellStyle name="Normal 23 2 2 2 2 5 2" xfId="35965"/>
    <cellStyle name="Normal 23 2 2 2 2 5 3" xfId="23107"/>
    <cellStyle name="Normal 23 2 2 2 2 5 4" xfId="13732"/>
    <cellStyle name="Normal 23 2 2 2 2 6" xfId="19264"/>
    <cellStyle name="Normal 23 2 2 2 2 7" xfId="28640"/>
    <cellStyle name="Normal 23 2 2 2 2 8" xfId="32112"/>
    <cellStyle name="Normal 23 2 2 2 2 9" xfId="9760"/>
    <cellStyle name="Normal 23 2 2 2 20" xfId="2878"/>
    <cellStyle name="Normal 23 2 2 2 20 2" xfId="8348"/>
    <cellStyle name="Normal 23 2 2 2 20 2 2" xfId="39954"/>
    <cellStyle name="Normal 23 2 2 2 20 2 3" xfId="27097"/>
    <cellStyle name="Normal 23 2 2 2 20 2 4" xfId="17722"/>
    <cellStyle name="Normal 23 2 2 2 20 3" xfId="21444"/>
    <cellStyle name="Normal 23 2 2 2 20 4" xfId="30820"/>
    <cellStyle name="Normal 23 2 2 2 20 5" xfId="34543"/>
    <cellStyle name="Normal 23 2 2 2 20 6" xfId="12310"/>
    <cellStyle name="Normal 23 2 2 2 21" xfId="2993"/>
    <cellStyle name="Normal 23 2 2 2 21 2" xfId="8462"/>
    <cellStyle name="Normal 23 2 2 2 21 2 2" xfId="40068"/>
    <cellStyle name="Normal 23 2 2 2 21 2 3" xfId="27211"/>
    <cellStyle name="Normal 23 2 2 2 21 2 4" xfId="17836"/>
    <cellStyle name="Normal 23 2 2 2 21 3" xfId="21558"/>
    <cellStyle name="Normal 23 2 2 2 21 4" xfId="30934"/>
    <cellStyle name="Normal 23 2 2 2 21 5" xfId="34657"/>
    <cellStyle name="Normal 23 2 2 2 21 6" xfId="12424"/>
    <cellStyle name="Normal 23 2 2 2 22" xfId="3108"/>
    <cellStyle name="Normal 23 2 2 2 22 2" xfId="8576"/>
    <cellStyle name="Normal 23 2 2 2 22 2 2" xfId="40182"/>
    <cellStyle name="Normal 23 2 2 2 22 2 3" xfId="27325"/>
    <cellStyle name="Normal 23 2 2 2 22 2 4" xfId="17950"/>
    <cellStyle name="Normal 23 2 2 2 22 3" xfId="21672"/>
    <cellStyle name="Normal 23 2 2 2 22 4" xfId="31048"/>
    <cellStyle name="Normal 23 2 2 2 22 5" xfId="34771"/>
    <cellStyle name="Normal 23 2 2 2 22 6" xfId="12538"/>
    <cellStyle name="Normal 23 2 2 2 23" xfId="3223"/>
    <cellStyle name="Normal 23 2 2 2 23 2" xfId="8690"/>
    <cellStyle name="Normal 23 2 2 2 23 2 2" xfId="40296"/>
    <cellStyle name="Normal 23 2 2 2 23 2 3" xfId="27439"/>
    <cellStyle name="Normal 23 2 2 2 23 2 4" xfId="18064"/>
    <cellStyle name="Normal 23 2 2 2 23 3" xfId="21786"/>
    <cellStyle name="Normal 23 2 2 2 23 4" xfId="31162"/>
    <cellStyle name="Normal 23 2 2 2 23 5" xfId="34885"/>
    <cellStyle name="Normal 23 2 2 2 23 6" xfId="12652"/>
    <cellStyle name="Normal 23 2 2 2 24" xfId="3338"/>
    <cellStyle name="Normal 23 2 2 2 24 2" xfId="8804"/>
    <cellStyle name="Normal 23 2 2 2 24 2 2" xfId="40410"/>
    <cellStyle name="Normal 23 2 2 2 24 2 3" xfId="27553"/>
    <cellStyle name="Normal 23 2 2 2 24 2 4" xfId="18178"/>
    <cellStyle name="Normal 23 2 2 2 24 3" xfId="21900"/>
    <cellStyle name="Normal 23 2 2 2 24 4" xfId="31276"/>
    <cellStyle name="Normal 23 2 2 2 24 5" xfId="34999"/>
    <cellStyle name="Normal 23 2 2 2 24 6" xfId="12766"/>
    <cellStyle name="Normal 23 2 2 2 25" xfId="3456"/>
    <cellStyle name="Normal 23 2 2 2 25 2" xfId="8921"/>
    <cellStyle name="Normal 23 2 2 2 25 2 2" xfId="40527"/>
    <cellStyle name="Normal 23 2 2 2 25 2 3" xfId="27670"/>
    <cellStyle name="Normal 23 2 2 2 25 2 4" xfId="18295"/>
    <cellStyle name="Normal 23 2 2 2 25 3" xfId="22017"/>
    <cellStyle name="Normal 23 2 2 2 25 4" xfId="31393"/>
    <cellStyle name="Normal 23 2 2 2 25 5" xfId="35116"/>
    <cellStyle name="Normal 23 2 2 2 25 6" xfId="12883"/>
    <cellStyle name="Normal 23 2 2 2 26" xfId="3576"/>
    <cellStyle name="Normal 23 2 2 2 26 2" xfId="9040"/>
    <cellStyle name="Normal 23 2 2 2 26 2 2" xfId="40646"/>
    <cellStyle name="Normal 23 2 2 2 26 2 3" xfId="27789"/>
    <cellStyle name="Normal 23 2 2 2 26 2 4" xfId="18414"/>
    <cellStyle name="Normal 23 2 2 2 26 3" xfId="22136"/>
    <cellStyle name="Normal 23 2 2 2 26 4" xfId="31512"/>
    <cellStyle name="Normal 23 2 2 2 26 5" xfId="35235"/>
    <cellStyle name="Normal 23 2 2 2 26 6" xfId="13002"/>
    <cellStyle name="Normal 23 2 2 2 27" xfId="3708"/>
    <cellStyle name="Normal 23 2 2 2 27 2" xfId="9171"/>
    <cellStyle name="Normal 23 2 2 2 27 2 2" xfId="40777"/>
    <cellStyle name="Normal 23 2 2 2 27 2 3" xfId="27920"/>
    <cellStyle name="Normal 23 2 2 2 27 2 4" xfId="18545"/>
    <cellStyle name="Normal 23 2 2 2 27 3" xfId="22267"/>
    <cellStyle name="Normal 23 2 2 2 27 4" xfId="31643"/>
    <cellStyle name="Normal 23 2 2 2 27 5" xfId="35366"/>
    <cellStyle name="Normal 23 2 2 2 27 6" xfId="13133"/>
    <cellStyle name="Normal 23 2 2 2 28" xfId="3824"/>
    <cellStyle name="Normal 23 2 2 2 28 2" xfId="9286"/>
    <cellStyle name="Normal 23 2 2 2 28 2 2" xfId="40892"/>
    <cellStyle name="Normal 23 2 2 2 28 2 3" xfId="28035"/>
    <cellStyle name="Normal 23 2 2 2 28 2 4" xfId="18660"/>
    <cellStyle name="Normal 23 2 2 2 28 3" xfId="22382"/>
    <cellStyle name="Normal 23 2 2 2 28 4" xfId="31758"/>
    <cellStyle name="Normal 23 2 2 2 28 5" xfId="35481"/>
    <cellStyle name="Normal 23 2 2 2 28 6" xfId="13248"/>
    <cellStyle name="Normal 23 2 2 2 29" xfId="3939"/>
    <cellStyle name="Normal 23 2 2 2 29 2" xfId="9400"/>
    <cellStyle name="Normal 23 2 2 2 29 2 2" xfId="41006"/>
    <cellStyle name="Normal 23 2 2 2 29 2 3" xfId="28149"/>
    <cellStyle name="Normal 23 2 2 2 29 2 4" xfId="18774"/>
    <cellStyle name="Normal 23 2 2 2 29 3" xfId="22496"/>
    <cellStyle name="Normal 23 2 2 2 29 4" xfId="31872"/>
    <cellStyle name="Normal 23 2 2 2 29 5" xfId="35595"/>
    <cellStyle name="Normal 23 2 2 2 29 6" xfId="13362"/>
    <cellStyle name="Normal 23 2 2 2 3" xfId="819"/>
    <cellStyle name="Normal 23 2 2 2 3 2" xfId="4883"/>
    <cellStyle name="Normal 23 2 2 2 3 2 2" xfId="6141"/>
    <cellStyle name="Normal 23 2 2 2 3 2 2 2" xfId="37749"/>
    <cellStyle name="Normal 23 2 2 2 3 2 2 3" xfId="24892"/>
    <cellStyle name="Normal 23 2 2 2 3 2 2 4" xfId="15517"/>
    <cellStyle name="Normal 23 2 2 2 3 2 3" xfId="36491"/>
    <cellStyle name="Normal 23 2 2 2 3 2 4" xfId="23634"/>
    <cellStyle name="Normal 23 2 2 2 3 2 5" xfId="14259"/>
    <cellStyle name="Normal 23 2 2 2 3 3" xfId="5697"/>
    <cellStyle name="Normal 23 2 2 2 3 3 2" xfId="37305"/>
    <cellStyle name="Normal 23 2 2 2 3 3 3" xfId="24448"/>
    <cellStyle name="Normal 23 2 2 2 3 3 4" xfId="15073"/>
    <cellStyle name="Normal 23 2 2 2 3 4" xfId="4437"/>
    <cellStyle name="Normal 23 2 2 2 3 4 2" xfId="36051"/>
    <cellStyle name="Normal 23 2 2 2 3 4 3" xfId="23193"/>
    <cellStyle name="Normal 23 2 2 2 3 4 4" xfId="13818"/>
    <cellStyle name="Normal 23 2 2 2 3 5" xfId="19406"/>
    <cellStyle name="Normal 23 2 2 2 3 6" xfId="28782"/>
    <cellStyle name="Normal 23 2 2 2 3 7" xfId="32233"/>
    <cellStyle name="Normal 23 2 2 2 3 8" xfId="10272"/>
    <cellStyle name="Normal 23 2 2 2 30" xfId="543"/>
    <cellStyle name="Normal 23 2 2 2 30 2" xfId="9520"/>
    <cellStyle name="Normal 23 2 2 2 30 2 2" xfId="41126"/>
    <cellStyle name="Normal 23 2 2 2 30 2 3" xfId="28269"/>
    <cellStyle name="Normal 23 2 2 2 30 2 4" xfId="18894"/>
    <cellStyle name="Normal 23 2 2 2 30 3" xfId="22616"/>
    <cellStyle name="Normal 23 2 2 2 30 4" xfId="28510"/>
    <cellStyle name="Normal 23 2 2 2 30 5" xfId="32474"/>
    <cellStyle name="Normal 23 2 2 2 30 6" xfId="10000"/>
    <cellStyle name="Normal 23 2 2 2 31" xfId="422"/>
    <cellStyle name="Normal 23 2 2 2 31 2" xfId="6985"/>
    <cellStyle name="Normal 23 2 2 2 31 2 2" xfId="38591"/>
    <cellStyle name="Normal 23 2 2 2 31 2 3" xfId="25734"/>
    <cellStyle name="Normal 23 2 2 2 31 2 4" xfId="16359"/>
    <cellStyle name="Normal 23 2 2 2 31 3" xfId="19134"/>
    <cellStyle name="Normal 23 2 2 2 31 4" xfId="9880"/>
    <cellStyle name="Normal 23 2 2 2 32" xfId="4104"/>
    <cellStyle name="Normal 23 2 2 2 32 2" xfId="35718"/>
    <cellStyle name="Normal 23 2 2 2 32 3" xfId="22860"/>
    <cellStyle name="Normal 23 2 2 2 32 4" xfId="13485"/>
    <cellStyle name="Normal 23 2 2 2 33" xfId="19014"/>
    <cellStyle name="Normal 23 2 2 2 34" xfId="28390"/>
    <cellStyle name="Normal 23 2 2 2 35" xfId="31992"/>
    <cellStyle name="Normal 23 2 2 2 36" xfId="9640"/>
    <cellStyle name="Normal 23 2 2 2 4" xfId="936"/>
    <cellStyle name="Normal 23 2 2 2 4 2" xfId="4884"/>
    <cellStyle name="Normal 23 2 2 2 4 2 2" xfId="6142"/>
    <cellStyle name="Normal 23 2 2 2 4 2 2 2" xfId="37750"/>
    <cellStyle name="Normal 23 2 2 2 4 2 2 3" xfId="24893"/>
    <cellStyle name="Normal 23 2 2 2 4 2 2 4" xfId="15518"/>
    <cellStyle name="Normal 23 2 2 2 4 2 3" xfId="36492"/>
    <cellStyle name="Normal 23 2 2 2 4 2 4" xfId="23635"/>
    <cellStyle name="Normal 23 2 2 2 4 2 5" xfId="14260"/>
    <cellStyle name="Normal 23 2 2 2 4 3" xfId="5965"/>
    <cellStyle name="Normal 23 2 2 2 4 3 2" xfId="37573"/>
    <cellStyle name="Normal 23 2 2 2 4 3 3" xfId="24716"/>
    <cellStyle name="Normal 23 2 2 2 4 3 4" xfId="15341"/>
    <cellStyle name="Normal 23 2 2 2 4 4" xfId="4706"/>
    <cellStyle name="Normal 23 2 2 2 4 4 2" xfId="36317"/>
    <cellStyle name="Normal 23 2 2 2 4 4 3" xfId="23460"/>
    <cellStyle name="Normal 23 2 2 2 4 4 4" xfId="14085"/>
    <cellStyle name="Normal 23 2 2 2 4 5" xfId="19522"/>
    <cellStyle name="Normal 23 2 2 2 4 6" xfId="28898"/>
    <cellStyle name="Normal 23 2 2 2 4 7" xfId="32622"/>
    <cellStyle name="Normal 23 2 2 2 4 8" xfId="10388"/>
    <cellStyle name="Normal 23 2 2 2 5" xfId="1052"/>
    <cellStyle name="Normal 23 2 2 2 5 2" xfId="6138"/>
    <cellStyle name="Normal 23 2 2 2 5 2 2" xfId="37746"/>
    <cellStyle name="Normal 23 2 2 2 5 2 3" xfId="24889"/>
    <cellStyle name="Normal 23 2 2 2 5 2 4" xfId="15514"/>
    <cellStyle name="Normal 23 2 2 2 5 3" xfId="4880"/>
    <cellStyle name="Normal 23 2 2 2 5 3 2" xfId="36488"/>
    <cellStyle name="Normal 23 2 2 2 5 3 3" xfId="23631"/>
    <cellStyle name="Normal 23 2 2 2 5 3 4" xfId="14256"/>
    <cellStyle name="Normal 23 2 2 2 5 4" xfId="19637"/>
    <cellStyle name="Normal 23 2 2 2 5 5" xfId="29013"/>
    <cellStyle name="Normal 23 2 2 2 5 6" xfId="32737"/>
    <cellStyle name="Normal 23 2 2 2 5 7" xfId="10503"/>
    <cellStyle name="Normal 23 2 2 2 6" xfId="1168"/>
    <cellStyle name="Normal 23 2 2 2 6 2" xfId="7001"/>
    <cellStyle name="Normal 23 2 2 2 6 2 2" xfId="38607"/>
    <cellStyle name="Normal 23 2 2 2 6 2 3" xfId="25750"/>
    <cellStyle name="Normal 23 2 2 2 6 2 4" xfId="16375"/>
    <cellStyle name="Normal 23 2 2 2 6 3" xfId="4221"/>
    <cellStyle name="Normal 23 2 2 2 6 3 2" xfId="35835"/>
    <cellStyle name="Normal 23 2 2 2 6 3 3" xfId="22977"/>
    <cellStyle name="Normal 23 2 2 2 6 3 4" xfId="13602"/>
    <cellStyle name="Normal 23 2 2 2 6 4" xfId="19752"/>
    <cellStyle name="Normal 23 2 2 2 6 5" xfId="29128"/>
    <cellStyle name="Normal 23 2 2 2 6 6" xfId="32852"/>
    <cellStyle name="Normal 23 2 2 2 6 7" xfId="10618"/>
    <cellStyle name="Normal 23 2 2 2 7" xfId="1283"/>
    <cellStyle name="Normal 23 2 2 2 7 2" xfId="5477"/>
    <cellStyle name="Normal 23 2 2 2 7 2 2" xfId="37085"/>
    <cellStyle name="Normal 23 2 2 2 7 2 3" xfId="24228"/>
    <cellStyle name="Normal 23 2 2 2 7 2 4" xfId="14853"/>
    <cellStyle name="Normal 23 2 2 2 7 3" xfId="19866"/>
    <cellStyle name="Normal 23 2 2 2 7 4" xfId="29242"/>
    <cellStyle name="Normal 23 2 2 2 7 5" xfId="32966"/>
    <cellStyle name="Normal 23 2 2 2 7 6" xfId="10732"/>
    <cellStyle name="Normal 23 2 2 2 8" xfId="1398"/>
    <cellStyle name="Normal 23 2 2 2 8 2" xfId="6695"/>
    <cellStyle name="Normal 23 2 2 2 8 2 2" xfId="38301"/>
    <cellStyle name="Normal 23 2 2 2 8 2 3" xfId="25444"/>
    <cellStyle name="Normal 23 2 2 2 8 2 4" xfId="16069"/>
    <cellStyle name="Normal 23 2 2 2 8 3" xfId="19980"/>
    <cellStyle name="Normal 23 2 2 2 8 4" xfId="29356"/>
    <cellStyle name="Normal 23 2 2 2 8 5" xfId="33080"/>
    <cellStyle name="Normal 23 2 2 2 8 6" xfId="10846"/>
    <cellStyle name="Normal 23 2 2 2 9" xfId="1513"/>
    <cellStyle name="Normal 23 2 2 2 9 2" xfId="7012"/>
    <cellStyle name="Normal 23 2 2 2 9 2 2" xfId="38618"/>
    <cellStyle name="Normal 23 2 2 2 9 2 3" xfId="25761"/>
    <cellStyle name="Normal 23 2 2 2 9 2 4" xfId="16386"/>
    <cellStyle name="Normal 23 2 2 2 9 3" xfId="20094"/>
    <cellStyle name="Normal 23 2 2 2 9 4" xfId="29470"/>
    <cellStyle name="Normal 23 2 2 2 9 5" xfId="33194"/>
    <cellStyle name="Normal 23 2 2 2 9 6" xfId="10960"/>
    <cellStyle name="Normal 23 2 2 20" xfId="2713"/>
    <cellStyle name="Normal 23 2 2 20 2" xfId="8184"/>
    <cellStyle name="Normal 23 2 2 20 2 2" xfId="39790"/>
    <cellStyle name="Normal 23 2 2 20 2 3" xfId="26933"/>
    <cellStyle name="Normal 23 2 2 20 2 4" xfId="17558"/>
    <cellStyle name="Normal 23 2 2 20 3" xfId="21280"/>
    <cellStyle name="Normal 23 2 2 20 4" xfId="30656"/>
    <cellStyle name="Normal 23 2 2 20 5" xfId="34379"/>
    <cellStyle name="Normal 23 2 2 20 6" xfId="12146"/>
    <cellStyle name="Normal 23 2 2 21" xfId="2828"/>
    <cellStyle name="Normal 23 2 2 21 2" xfId="8298"/>
    <cellStyle name="Normal 23 2 2 21 2 2" xfId="39904"/>
    <cellStyle name="Normal 23 2 2 21 2 3" xfId="27047"/>
    <cellStyle name="Normal 23 2 2 21 2 4" xfId="17672"/>
    <cellStyle name="Normal 23 2 2 21 3" xfId="21394"/>
    <cellStyle name="Normal 23 2 2 21 4" xfId="30770"/>
    <cellStyle name="Normal 23 2 2 21 5" xfId="34493"/>
    <cellStyle name="Normal 23 2 2 21 6" xfId="12260"/>
    <cellStyle name="Normal 23 2 2 22" xfId="2943"/>
    <cellStyle name="Normal 23 2 2 22 2" xfId="8412"/>
    <cellStyle name="Normal 23 2 2 22 2 2" xfId="40018"/>
    <cellStyle name="Normal 23 2 2 22 2 3" xfId="27161"/>
    <cellStyle name="Normal 23 2 2 22 2 4" xfId="17786"/>
    <cellStyle name="Normal 23 2 2 22 3" xfId="21508"/>
    <cellStyle name="Normal 23 2 2 22 4" xfId="30884"/>
    <cellStyle name="Normal 23 2 2 22 5" xfId="34607"/>
    <cellStyle name="Normal 23 2 2 22 6" xfId="12374"/>
    <cellStyle name="Normal 23 2 2 23" xfId="3058"/>
    <cellStyle name="Normal 23 2 2 23 2" xfId="8526"/>
    <cellStyle name="Normal 23 2 2 23 2 2" xfId="40132"/>
    <cellStyle name="Normal 23 2 2 23 2 3" xfId="27275"/>
    <cellStyle name="Normal 23 2 2 23 2 4" xfId="17900"/>
    <cellStyle name="Normal 23 2 2 23 3" xfId="21622"/>
    <cellStyle name="Normal 23 2 2 23 4" xfId="30998"/>
    <cellStyle name="Normal 23 2 2 23 5" xfId="34721"/>
    <cellStyle name="Normal 23 2 2 23 6" xfId="12488"/>
    <cellStyle name="Normal 23 2 2 24" xfId="3173"/>
    <cellStyle name="Normal 23 2 2 24 2" xfId="8640"/>
    <cellStyle name="Normal 23 2 2 24 2 2" xfId="40246"/>
    <cellStyle name="Normal 23 2 2 24 2 3" xfId="27389"/>
    <cellStyle name="Normal 23 2 2 24 2 4" xfId="18014"/>
    <cellStyle name="Normal 23 2 2 24 3" xfId="21736"/>
    <cellStyle name="Normal 23 2 2 24 4" xfId="31112"/>
    <cellStyle name="Normal 23 2 2 24 5" xfId="34835"/>
    <cellStyle name="Normal 23 2 2 24 6" xfId="12602"/>
    <cellStyle name="Normal 23 2 2 25" xfId="3288"/>
    <cellStyle name="Normal 23 2 2 25 2" xfId="8754"/>
    <cellStyle name="Normal 23 2 2 25 2 2" xfId="40360"/>
    <cellStyle name="Normal 23 2 2 25 2 3" xfId="27503"/>
    <cellStyle name="Normal 23 2 2 25 2 4" xfId="18128"/>
    <cellStyle name="Normal 23 2 2 25 3" xfId="21850"/>
    <cellStyle name="Normal 23 2 2 25 4" xfId="31226"/>
    <cellStyle name="Normal 23 2 2 25 5" xfId="34949"/>
    <cellStyle name="Normal 23 2 2 25 6" xfId="12716"/>
    <cellStyle name="Normal 23 2 2 26" xfId="3406"/>
    <cellStyle name="Normal 23 2 2 26 2" xfId="8871"/>
    <cellStyle name="Normal 23 2 2 26 2 2" xfId="40477"/>
    <cellStyle name="Normal 23 2 2 26 2 3" xfId="27620"/>
    <cellStyle name="Normal 23 2 2 26 2 4" xfId="18245"/>
    <cellStyle name="Normal 23 2 2 26 3" xfId="21967"/>
    <cellStyle name="Normal 23 2 2 26 4" xfId="31343"/>
    <cellStyle name="Normal 23 2 2 26 5" xfId="35066"/>
    <cellStyle name="Normal 23 2 2 26 6" xfId="12833"/>
    <cellStyle name="Normal 23 2 2 27" xfId="3526"/>
    <cellStyle name="Normal 23 2 2 27 2" xfId="8990"/>
    <cellStyle name="Normal 23 2 2 27 2 2" xfId="40596"/>
    <cellStyle name="Normal 23 2 2 27 2 3" xfId="27739"/>
    <cellStyle name="Normal 23 2 2 27 2 4" xfId="18364"/>
    <cellStyle name="Normal 23 2 2 27 3" xfId="22086"/>
    <cellStyle name="Normal 23 2 2 27 4" xfId="31462"/>
    <cellStyle name="Normal 23 2 2 27 5" xfId="35185"/>
    <cellStyle name="Normal 23 2 2 27 6" xfId="12952"/>
    <cellStyle name="Normal 23 2 2 28" xfId="3658"/>
    <cellStyle name="Normal 23 2 2 28 2" xfId="9121"/>
    <cellStyle name="Normal 23 2 2 28 2 2" xfId="40727"/>
    <cellStyle name="Normal 23 2 2 28 2 3" xfId="27870"/>
    <cellStyle name="Normal 23 2 2 28 2 4" xfId="18495"/>
    <cellStyle name="Normal 23 2 2 28 3" xfId="22217"/>
    <cellStyle name="Normal 23 2 2 28 4" xfId="31593"/>
    <cellStyle name="Normal 23 2 2 28 5" xfId="35316"/>
    <cellStyle name="Normal 23 2 2 28 6" xfId="13083"/>
    <cellStyle name="Normal 23 2 2 29" xfId="3774"/>
    <cellStyle name="Normal 23 2 2 29 2" xfId="9236"/>
    <cellStyle name="Normal 23 2 2 29 2 2" xfId="40842"/>
    <cellStyle name="Normal 23 2 2 29 2 3" xfId="27985"/>
    <cellStyle name="Normal 23 2 2 29 2 4" xfId="18610"/>
    <cellStyle name="Normal 23 2 2 29 3" xfId="22332"/>
    <cellStyle name="Normal 23 2 2 29 4" xfId="31708"/>
    <cellStyle name="Normal 23 2 2 29 5" xfId="35431"/>
    <cellStyle name="Normal 23 2 2 29 6" xfId="13198"/>
    <cellStyle name="Normal 23 2 2 3" xfId="252"/>
    <cellStyle name="Normal 23 2 2 3 2" xfId="606"/>
    <cellStyle name="Normal 23 2 2 3 2 2" xfId="4886"/>
    <cellStyle name="Normal 23 2 2 3 2 2 2" xfId="6144"/>
    <cellStyle name="Normal 23 2 2 3 2 2 2 2" xfId="37752"/>
    <cellStyle name="Normal 23 2 2 3 2 2 2 3" xfId="24895"/>
    <cellStyle name="Normal 23 2 2 3 2 2 2 4" xfId="15520"/>
    <cellStyle name="Normal 23 2 2 3 2 2 3" xfId="36494"/>
    <cellStyle name="Normal 23 2 2 3 2 2 4" xfId="23637"/>
    <cellStyle name="Normal 23 2 2 3 2 2 5" xfId="14262"/>
    <cellStyle name="Normal 23 2 2 3 2 3" xfId="5698"/>
    <cellStyle name="Normal 23 2 2 3 2 3 2" xfId="37306"/>
    <cellStyle name="Normal 23 2 2 3 2 3 3" xfId="24449"/>
    <cellStyle name="Normal 23 2 2 3 2 3 4" xfId="15074"/>
    <cellStyle name="Normal 23 2 2 3 2 4" xfId="4438"/>
    <cellStyle name="Normal 23 2 2 3 2 4 2" xfId="36052"/>
    <cellStyle name="Normal 23 2 2 3 2 4 3" xfId="23194"/>
    <cellStyle name="Normal 23 2 2 3 2 4 4" xfId="13819"/>
    <cellStyle name="Normal 23 2 2 3 2 5" xfId="32303"/>
    <cellStyle name="Normal 23 2 2 3 2 6" xfId="22762"/>
    <cellStyle name="Normal 23 2 2 3 2 7" xfId="10062"/>
    <cellStyle name="Normal 23 2 2 3 3" xfId="4885"/>
    <cellStyle name="Normal 23 2 2 3 3 2" xfId="6143"/>
    <cellStyle name="Normal 23 2 2 3 3 2 2" xfId="37751"/>
    <cellStyle name="Normal 23 2 2 3 3 2 3" xfId="24894"/>
    <cellStyle name="Normal 23 2 2 3 3 2 4" xfId="15519"/>
    <cellStyle name="Normal 23 2 2 3 3 3" xfId="36493"/>
    <cellStyle name="Normal 23 2 2 3 3 4" xfId="23636"/>
    <cellStyle name="Normal 23 2 2 3 3 5" xfId="14261"/>
    <cellStyle name="Normal 23 2 2 3 4" xfId="5541"/>
    <cellStyle name="Normal 23 2 2 3 4 2" xfId="37149"/>
    <cellStyle name="Normal 23 2 2 3 4 3" xfId="24292"/>
    <cellStyle name="Normal 23 2 2 3 4 4" xfId="14917"/>
    <cellStyle name="Normal 23 2 2 3 5" xfId="4283"/>
    <cellStyle name="Normal 23 2 2 3 5 2" xfId="35897"/>
    <cellStyle name="Normal 23 2 2 3 5 3" xfId="23039"/>
    <cellStyle name="Normal 23 2 2 3 5 4" xfId="13664"/>
    <cellStyle name="Normal 23 2 2 3 6" xfId="19196"/>
    <cellStyle name="Normal 23 2 2 3 7" xfId="28572"/>
    <cellStyle name="Normal 23 2 2 3 8" xfId="32062"/>
    <cellStyle name="Normal 23 2 2 3 9" xfId="9710"/>
    <cellStyle name="Normal 23 2 2 30" xfId="3889"/>
    <cellStyle name="Normal 23 2 2 30 2" xfId="9350"/>
    <cellStyle name="Normal 23 2 2 30 2 2" xfId="40956"/>
    <cellStyle name="Normal 23 2 2 30 2 3" xfId="28099"/>
    <cellStyle name="Normal 23 2 2 30 2 4" xfId="18724"/>
    <cellStyle name="Normal 23 2 2 30 3" xfId="22446"/>
    <cellStyle name="Normal 23 2 2 30 4" xfId="31822"/>
    <cellStyle name="Normal 23 2 2 30 5" xfId="35545"/>
    <cellStyle name="Normal 23 2 2 30 6" xfId="13312"/>
    <cellStyle name="Normal 23 2 2 31" xfId="493"/>
    <cellStyle name="Normal 23 2 2 31 2" xfId="9470"/>
    <cellStyle name="Normal 23 2 2 31 2 2" xfId="41076"/>
    <cellStyle name="Normal 23 2 2 31 2 3" xfId="28219"/>
    <cellStyle name="Normal 23 2 2 31 2 4" xfId="18844"/>
    <cellStyle name="Normal 23 2 2 31 3" xfId="22566"/>
    <cellStyle name="Normal 23 2 2 31 4" xfId="28460"/>
    <cellStyle name="Normal 23 2 2 31 5" xfId="32424"/>
    <cellStyle name="Normal 23 2 2 31 6" xfId="9950"/>
    <cellStyle name="Normal 23 2 2 32" xfId="372"/>
    <cellStyle name="Normal 23 2 2 32 2" xfId="6912"/>
    <cellStyle name="Normal 23 2 2 32 2 2" xfId="38518"/>
    <cellStyle name="Normal 23 2 2 32 2 3" xfId="25661"/>
    <cellStyle name="Normal 23 2 2 32 2 4" xfId="16286"/>
    <cellStyle name="Normal 23 2 2 32 3" xfId="19084"/>
    <cellStyle name="Normal 23 2 2 32 4" xfId="9830"/>
    <cellStyle name="Normal 23 2 2 33" xfId="4054"/>
    <cellStyle name="Normal 23 2 2 33 2" xfId="35668"/>
    <cellStyle name="Normal 23 2 2 33 3" xfId="22810"/>
    <cellStyle name="Normal 23 2 2 33 4" xfId="13435"/>
    <cellStyle name="Normal 23 2 2 34" xfId="18964"/>
    <cellStyle name="Normal 23 2 2 35" xfId="28340"/>
    <cellStyle name="Normal 23 2 2 36" xfId="31942"/>
    <cellStyle name="Normal 23 2 2 37" xfId="9590"/>
    <cellStyle name="Normal 23 2 2 4" xfId="769"/>
    <cellStyle name="Normal 23 2 2 4 2" xfId="4887"/>
    <cellStyle name="Normal 23 2 2 4 2 2" xfId="6145"/>
    <cellStyle name="Normal 23 2 2 4 2 2 2" xfId="37753"/>
    <cellStyle name="Normal 23 2 2 4 2 2 3" xfId="24896"/>
    <cellStyle name="Normal 23 2 2 4 2 2 4" xfId="15521"/>
    <cellStyle name="Normal 23 2 2 4 2 3" xfId="36495"/>
    <cellStyle name="Normal 23 2 2 4 2 4" xfId="23638"/>
    <cellStyle name="Normal 23 2 2 4 2 5" xfId="14263"/>
    <cellStyle name="Normal 23 2 2 4 3" xfId="5699"/>
    <cellStyle name="Normal 23 2 2 4 3 2" xfId="37307"/>
    <cellStyle name="Normal 23 2 2 4 3 3" xfId="24450"/>
    <cellStyle name="Normal 23 2 2 4 3 4" xfId="15075"/>
    <cellStyle name="Normal 23 2 2 4 4" xfId="4439"/>
    <cellStyle name="Normal 23 2 2 4 4 2" xfId="36053"/>
    <cellStyle name="Normal 23 2 2 4 4 3" xfId="23195"/>
    <cellStyle name="Normal 23 2 2 4 4 4" xfId="13820"/>
    <cellStyle name="Normal 23 2 2 4 5" xfId="19356"/>
    <cellStyle name="Normal 23 2 2 4 6" xfId="28732"/>
    <cellStyle name="Normal 23 2 2 4 7" xfId="32183"/>
    <cellStyle name="Normal 23 2 2 4 8" xfId="10222"/>
    <cellStyle name="Normal 23 2 2 5" xfId="886"/>
    <cellStyle name="Normal 23 2 2 5 2" xfId="4888"/>
    <cellStyle name="Normal 23 2 2 5 2 2" xfId="6146"/>
    <cellStyle name="Normal 23 2 2 5 2 2 2" xfId="37754"/>
    <cellStyle name="Normal 23 2 2 5 2 2 3" xfId="24897"/>
    <cellStyle name="Normal 23 2 2 5 2 2 4" xfId="15522"/>
    <cellStyle name="Normal 23 2 2 5 2 3" xfId="36496"/>
    <cellStyle name="Normal 23 2 2 5 2 4" xfId="23639"/>
    <cellStyle name="Normal 23 2 2 5 2 5" xfId="14264"/>
    <cellStyle name="Normal 23 2 2 5 3" xfId="5915"/>
    <cellStyle name="Normal 23 2 2 5 3 2" xfId="37523"/>
    <cellStyle name="Normal 23 2 2 5 3 3" xfId="24666"/>
    <cellStyle name="Normal 23 2 2 5 3 4" xfId="15291"/>
    <cellStyle name="Normal 23 2 2 5 4" xfId="4656"/>
    <cellStyle name="Normal 23 2 2 5 4 2" xfId="36267"/>
    <cellStyle name="Normal 23 2 2 5 4 3" xfId="23410"/>
    <cellStyle name="Normal 23 2 2 5 4 4" xfId="14035"/>
    <cellStyle name="Normal 23 2 2 5 5" xfId="19472"/>
    <cellStyle name="Normal 23 2 2 5 6" xfId="28848"/>
    <cellStyle name="Normal 23 2 2 5 7" xfId="32572"/>
    <cellStyle name="Normal 23 2 2 5 8" xfId="10338"/>
    <cellStyle name="Normal 23 2 2 6" xfId="1002"/>
    <cellStyle name="Normal 23 2 2 6 2" xfId="6137"/>
    <cellStyle name="Normal 23 2 2 6 2 2" xfId="37745"/>
    <cellStyle name="Normal 23 2 2 6 2 3" xfId="24888"/>
    <cellStyle name="Normal 23 2 2 6 2 4" xfId="15513"/>
    <cellStyle name="Normal 23 2 2 6 3" xfId="4879"/>
    <cellStyle name="Normal 23 2 2 6 3 2" xfId="36487"/>
    <cellStyle name="Normal 23 2 2 6 3 3" xfId="23630"/>
    <cellStyle name="Normal 23 2 2 6 3 4" xfId="14255"/>
    <cellStyle name="Normal 23 2 2 6 4" xfId="19587"/>
    <cellStyle name="Normal 23 2 2 6 5" xfId="28963"/>
    <cellStyle name="Normal 23 2 2 6 6" xfId="32687"/>
    <cellStyle name="Normal 23 2 2 6 7" xfId="10453"/>
    <cellStyle name="Normal 23 2 2 7" xfId="1118"/>
    <cellStyle name="Normal 23 2 2 7 2" xfId="6975"/>
    <cellStyle name="Normal 23 2 2 7 2 2" xfId="38581"/>
    <cellStyle name="Normal 23 2 2 7 2 3" xfId="25724"/>
    <cellStyle name="Normal 23 2 2 7 2 4" xfId="16349"/>
    <cellStyle name="Normal 23 2 2 7 3" xfId="4171"/>
    <cellStyle name="Normal 23 2 2 7 3 2" xfId="35785"/>
    <cellStyle name="Normal 23 2 2 7 3 3" xfId="22927"/>
    <cellStyle name="Normal 23 2 2 7 3 4" xfId="13552"/>
    <cellStyle name="Normal 23 2 2 7 4" xfId="19702"/>
    <cellStyle name="Normal 23 2 2 7 5" xfId="29078"/>
    <cellStyle name="Normal 23 2 2 7 6" xfId="32802"/>
    <cellStyle name="Normal 23 2 2 7 7" xfId="10568"/>
    <cellStyle name="Normal 23 2 2 8" xfId="1233"/>
    <cellStyle name="Normal 23 2 2 8 2" xfId="5427"/>
    <cellStyle name="Normal 23 2 2 8 2 2" xfId="37035"/>
    <cellStyle name="Normal 23 2 2 8 2 3" xfId="24178"/>
    <cellStyle name="Normal 23 2 2 8 2 4" xfId="14803"/>
    <cellStyle name="Normal 23 2 2 8 3" xfId="19816"/>
    <cellStyle name="Normal 23 2 2 8 4" xfId="29192"/>
    <cellStyle name="Normal 23 2 2 8 5" xfId="32916"/>
    <cellStyle name="Normal 23 2 2 8 6" xfId="10682"/>
    <cellStyle name="Normal 23 2 2 9" xfId="1348"/>
    <cellStyle name="Normal 23 2 2 9 2" xfId="6889"/>
    <cellStyle name="Normal 23 2 2 9 2 2" xfId="38495"/>
    <cellStyle name="Normal 23 2 2 9 2 3" xfId="25638"/>
    <cellStyle name="Normal 23 2 2 9 2 4" xfId="16263"/>
    <cellStyle name="Normal 23 2 2 9 3" xfId="19930"/>
    <cellStyle name="Normal 23 2 2 9 4" xfId="29306"/>
    <cellStyle name="Normal 23 2 2 9 5" xfId="33030"/>
    <cellStyle name="Normal 23 2 2 9 6" xfId="10796"/>
    <cellStyle name="Normal 23 2 20" xfId="2100"/>
    <cellStyle name="Normal 23 2 20 2" xfId="7577"/>
    <cellStyle name="Normal 23 2 20 2 2" xfId="39183"/>
    <cellStyle name="Normal 23 2 20 2 3" xfId="26326"/>
    <cellStyle name="Normal 23 2 20 2 4" xfId="16951"/>
    <cellStyle name="Normal 23 2 20 3" xfId="20673"/>
    <cellStyle name="Normal 23 2 20 4" xfId="30049"/>
    <cellStyle name="Normal 23 2 20 5" xfId="33772"/>
    <cellStyle name="Normal 23 2 20 6" xfId="11539"/>
    <cellStyle name="Normal 23 2 21" xfId="2218"/>
    <cellStyle name="Normal 23 2 21 2" xfId="7694"/>
    <cellStyle name="Normal 23 2 21 2 2" xfId="39300"/>
    <cellStyle name="Normal 23 2 21 2 3" xfId="26443"/>
    <cellStyle name="Normal 23 2 21 2 4" xfId="17068"/>
    <cellStyle name="Normal 23 2 21 3" xfId="20790"/>
    <cellStyle name="Normal 23 2 21 4" xfId="30166"/>
    <cellStyle name="Normal 23 2 21 5" xfId="33889"/>
    <cellStyle name="Normal 23 2 21 6" xfId="11656"/>
    <cellStyle name="Normal 23 2 22" xfId="2336"/>
    <cellStyle name="Normal 23 2 22 2" xfId="7811"/>
    <cellStyle name="Normal 23 2 22 2 2" xfId="39417"/>
    <cellStyle name="Normal 23 2 22 2 3" xfId="26560"/>
    <cellStyle name="Normal 23 2 22 2 4" xfId="17185"/>
    <cellStyle name="Normal 23 2 22 3" xfId="20907"/>
    <cellStyle name="Normal 23 2 22 4" xfId="30283"/>
    <cellStyle name="Normal 23 2 22 5" xfId="34006"/>
    <cellStyle name="Normal 23 2 22 6" xfId="11773"/>
    <cellStyle name="Normal 23 2 23" xfId="2455"/>
    <cellStyle name="Normal 23 2 23 2" xfId="7929"/>
    <cellStyle name="Normal 23 2 23 2 2" xfId="39535"/>
    <cellStyle name="Normal 23 2 23 2 3" xfId="26678"/>
    <cellStyle name="Normal 23 2 23 2 4" xfId="17303"/>
    <cellStyle name="Normal 23 2 23 3" xfId="21025"/>
    <cellStyle name="Normal 23 2 23 4" xfId="30401"/>
    <cellStyle name="Normal 23 2 23 5" xfId="34124"/>
    <cellStyle name="Normal 23 2 23 6" xfId="11891"/>
    <cellStyle name="Normal 23 2 24" xfId="2573"/>
    <cellStyle name="Normal 23 2 24 2" xfId="8046"/>
    <cellStyle name="Normal 23 2 24 2 2" xfId="39652"/>
    <cellStyle name="Normal 23 2 24 2 3" xfId="26795"/>
    <cellStyle name="Normal 23 2 24 2 4" xfId="17420"/>
    <cellStyle name="Normal 23 2 24 3" xfId="21142"/>
    <cellStyle name="Normal 23 2 24 4" xfId="30518"/>
    <cellStyle name="Normal 23 2 24 5" xfId="34241"/>
    <cellStyle name="Normal 23 2 24 6" xfId="12008"/>
    <cellStyle name="Normal 23 2 25" xfId="2694"/>
    <cellStyle name="Normal 23 2 25 2" xfId="8166"/>
    <cellStyle name="Normal 23 2 25 2 2" xfId="39772"/>
    <cellStyle name="Normal 23 2 25 2 3" xfId="26915"/>
    <cellStyle name="Normal 23 2 25 2 4" xfId="17540"/>
    <cellStyle name="Normal 23 2 25 3" xfId="21262"/>
    <cellStyle name="Normal 23 2 25 4" xfId="30638"/>
    <cellStyle name="Normal 23 2 25 5" xfId="34361"/>
    <cellStyle name="Normal 23 2 25 6" xfId="12128"/>
    <cellStyle name="Normal 23 2 26" xfId="2809"/>
    <cellStyle name="Normal 23 2 26 2" xfId="8280"/>
    <cellStyle name="Normal 23 2 26 2 2" xfId="39886"/>
    <cellStyle name="Normal 23 2 26 2 3" xfId="27029"/>
    <cellStyle name="Normal 23 2 26 2 4" xfId="17654"/>
    <cellStyle name="Normal 23 2 26 3" xfId="21376"/>
    <cellStyle name="Normal 23 2 26 4" xfId="30752"/>
    <cellStyle name="Normal 23 2 26 5" xfId="34475"/>
    <cellStyle name="Normal 23 2 26 6" xfId="12242"/>
    <cellStyle name="Normal 23 2 27" xfId="2924"/>
    <cellStyle name="Normal 23 2 27 2" xfId="8394"/>
    <cellStyle name="Normal 23 2 27 2 2" xfId="40000"/>
    <cellStyle name="Normal 23 2 27 2 3" xfId="27143"/>
    <cellStyle name="Normal 23 2 27 2 4" xfId="17768"/>
    <cellStyle name="Normal 23 2 27 3" xfId="21490"/>
    <cellStyle name="Normal 23 2 27 4" xfId="30866"/>
    <cellStyle name="Normal 23 2 27 5" xfId="34589"/>
    <cellStyle name="Normal 23 2 27 6" xfId="12356"/>
    <cellStyle name="Normal 23 2 28" xfId="3039"/>
    <cellStyle name="Normal 23 2 28 2" xfId="8508"/>
    <cellStyle name="Normal 23 2 28 2 2" xfId="40114"/>
    <cellStyle name="Normal 23 2 28 2 3" xfId="27257"/>
    <cellStyle name="Normal 23 2 28 2 4" xfId="17882"/>
    <cellStyle name="Normal 23 2 28 3" xfId="21604"/>
    <cellStyle name="Normal 23 2 28 4" xfId="30980"/>
    <cellStyle name="Normal 23 2 28 5" xfId="34703"/>
    <cellStyle name="Normal 23 2 28 6" xfId="12470"/>
    <cellStyle name="Normal 23 2 29" xfId="3154"/>
    <cellStyle name="Normal 23 2 29 2" xfId="8622"/>
    <cellStyle name="Normal 23 2 29 2 2" xfId="40228"/>
    <cellStyle name="Normal 23 2 29 2 3" xfId="27371"/>
    <cellStyle name="Normal 23 2 29 2 4" xfId="17996"/>
    <cellStyle name="Normal 23 2 29 3" xfId="21718"/>
    <cellStyle name="Normal 23 2 29 4" xfId="31094"/>
    <cellStyle name="Normal 23 2 29 5" xfId="34817"/>
    <cellStyle name="Normal 23 2 29 6" xfId="12584"/>
    <cellStyle name="Normal 23 2 3" xfId="138"/>
    <cellStyle name="Normal 23 2 3 10" xfId="1470"/>
    <cellStyle name="Normal 23 2 3 10 2" xfId="6730"/>
    <cellStyle name="Normal 23 2 3 10 2 2" xfId="38336"/>
    <cellStyle name="Normal 23 2 3 10 2 3" xfId="25479"/>
    <cellStyle name="Normal 23 2 3 10 2 4" xfId="16104"/>
    <cellStyle name="Normal 23 2 3 10 3" xfId="20051"/>
    <cellStyle name="Normal 23 2 3 10 4" xfId="29427"/>
    <cellStyle name="Normal 23 2 3 10 5" xfId="33151"/>
    <cellStyle name="Normal 23 2 3 10 6" xfId="10917"/>
    <cellStyle name="Normal 23 2 3 11" xfId="1602"/>
    <cellStyle name="Normal 23 2 3 11 2" xfId="7082"/>
    <cellStyle name="Normal 23 2 3 11 2 2" xfId="38688"/>
    <cellStyle name="Normal 23 2 3 11 2 3" xfId="25831"/>
    <cellStyle name="Normal 23 2 3 11 2 4" xfId="16456"/>
    <cellStyle name="Normal 23 2 3 11 3" xfId="20178"/>
    <cellStyle name="Normal 23 2 3 11 4" xfId="29554"/>
    <cellStyle name="Normal 23 2 3 11 5" xfId="33277"/>
    <cellStyle name="Normal 23 2 3 11 6" xfId="11044"/>
    <cellStyle name="Normal 23 2 3 12" xfId="1718"/>
    <cellStyle name="Normal 23 2 3 12 2" xfId="7197"/>
    <cellStyle name="Normal 23 2 3 12 2 2" xfId="38803"/>
    <cellStyle name="Normal 23 2 3 12 2 3" xfId="25946"/>
    <cellStyle name="Normal 23 2 3 12 2 4" xfId="16571"/>
    <cellStyle name="Normal 23 2 3 12 3" xfId="20293"/>
    <cellStyle name="Normal 23 2 3 12 4" xfId="29669"/>
    <cellStyle name="Normal 23 2 3 12 5" xfId="33392"/>
    <cellStyle name="Normal 23 2 3 12 6" xfId="11159"/>
    <cellStyle name="Normal 23 2 3 13" xfId="1892"/>
    <cellStyle name="Normal 23 2 3 13 2" xfId="7370"/>
    <cellStyle name="Normal 23 2 3 13 2 2" xfId="38976"/>
    <cellStyle name="Normal 23 2 3 13 2 3" xfId="26119"/>
    <cellStyle name="Normal 23 2 3 13 2 4" xfId="16744"/>
    <cellStyle name="Normal 23 2 3 13 3" xfId="20466"/>
    <cellStyle name="Normal 23 2 3 13 4" xfId="29842"/>
    <cellStyle name="Normal 23 2 3 13 5" xfId="33565"/>
    <cellStyle name="Normal 23 2 3 13 6" xfId="11332"/>
    <cellStyle name="Normal 23 2 3 14" xfId="2010"/>
    <cellStyle name="Normal 23 2 3 14 2" xfId="7487"/>
    <cellStyle name="Normal 23 2 3 14 2 2" xfId="39093"/>
    <cellStyle name="Normal 23 2 3 14 2 3" xfId="26236"/>
    <cellStyle name="Normal 23 2 3 14 2 4" xfId="16861"/>
    <cellStyle name="Normal 23 2 3 14 3" xfId="20583"/>
    <cellStyle name="Normal 23 2 3 14 4" xfId="29959"/>
    <cellStyle name="Normal 23 2 3 14 5" xfId="33682"/>
    <cellStyle name="Normal 23 2 3 14 6" xfId="11449"/>
    <cellStyle name="Normal 23 2 3 15" xfId="2127"/>
    <cellStyle name="Normal 23 2 3 15 2" xfId="7603"/>
    <cellStyle name="Normal 23 2 3 15 2 2" xfId="39209"/>
    <cellStyle name="Normal 23 2 3 15 2 3" xfId="26352"/>
    <cellStyle name="Normal 23 2 3 15 2 4" xfId="16977"/>
    <cellStyle name="Normal 23 2 3 15 3" xfId="20699"/>
    <cellStyle name="Normal 23 2 3 15 4" xfId="30075"/>
    <cellStyle name="Normal 23 2 3 15 5" xfId="33798"/>
    <cellStyle name="Normal 23 2 3 15 6" xfId="11565"/>
    <cellStyle name="Normal 23 2 3 16" xfId="2246"/>
    <cellStyle name="Normal 23 2 3 16 2" xfId="7721"/>
    <cellStyle name="Normal 23 2 3 16 2 2" xfId="39327"/>
    <cellStyle name="Normal 23 2 3 16 2 3" xfId="26470"/>
    <cellStyle name="Normal 23 2 3 16 2 4" xfId="17095"/>
    <cellStyle name="Normal 23 2 3 16 3" xfId="20817"/>
    <cellStyle name="Normal 23 2 3 16 4" xfId="30193"/>
    <cellStyle name="Normal 23 2 3 16 5" xfId="33916"/>
    <cellStyle name="Normal 23 2 3 16 6" xfId="11683"/>
    <cellStyle name="Normal 23 2 3 17" xfId="2365"/>
    <cellStyle name="Normal 23 2 3 17 2" xfId="7839"/>
    <cellStyle name="Normal 23 2 3 17 2 2" xfId="39445"/>
    <cellStyle name="Normal 23 2 3 17 2 3" xfId="26588"/>
    <cellStyle name="Normal 23 2 3 17 2 4" xfId="17213"/>
    <cellStyle name="Normal 23 2 3 17 3" xfId="20935"/>
    <cellStyle name="Normal 23 2 3 17 4" xfId="30311"/>
    <cellStyle name="Normal 23 2 3 17 5" xfId="34034"/>
    <cellStyle name="Normal 23 2 3 17 6" xfId="11801"/>
    <cellStyle name="Normal 23 2 3 18" xfId="2482"/>
    <cellStyle name="Normal 23 2 3 18 2" xfId="7955"/>
    <cellStyle name="Normal 23 2 3 18 2 2" xfId="39561"/>
    <cellStyle name="Normal 23 2 3 18 2 3" xfId="26704"/>
    <cellStyle name="Normal 23 2 3 18 2 4" xfId="17329"/>
    <cellStyle name="Normal 23 2 3 18 3" xfId="21051"/>
    <cellStyle name="Normal 23 2 3 18 4" xfId="30427"/>
    <cellStyle name="Normal 23 2 3 18 5" xfId="34150"/>
    <cellStyle name="Normal 23 2 3 18 6" xfId="11917"/>
    <cellStyle name="Normal 23 2 3 19" xfId="2600"/>
    <cellStyle name="Normal 23 2 3 19 2" xfId="8072"/>
    <cellStyle name="Normal 23 2 3 19 2 2" xfId="39678"/>
    <cellStyle name="Normal 23 2 3 19 2 3" xfId="26821"/>
    <cellStyle name="Normal 23 2 3 19 2 4" xfId="17446"/>
    <cellStyle name="Normal 23 2 3 19 3" xfId="21168"/>
    <cellStyle name="Normal 23 2 3 19 4" xfId="30544"/>
    <cellStyle name="Normal 23 2 3 19 5" xfId="34267"/>
    <cellStyle name="Normal 23 2 3 19 6" xfId="12034"/>
    <cellStyle name="Normal 23 2 3 2" xfId="182"/>
    <cellStyle name="Normal 23 2 3 2 10" xfId="1646"/>
    <cellStyle name="Normal 23 2 3 2 10 2" xfId="7126"/>
    <cellStyle name="Normal 23 2 3 2 10 2 2" xfId="38732"/>
    <cellStyle name="Normal 23 2 3 2 10 2 3" xfId="25875"/>
    <cellStyle name="Normal 23 2 3 2 10 2 4" xfId="16500"/>
    <cellStyle name="Normal 23 2 3 2 10 3" xfId="20222"/>
    <cellStyle name="Normal 23 2 3 2 10 4" xfId="29598"/>
    <cellStyle name="Normal 23 2 3 2 10 5" xfId="33321"/>
    <cellStyle name="Normal 23 2 3 2 10 6" xfId="11088"/>
    <cellStyle name="Normal 23 2 3 2 11" xfId="1762"/>
    <cellStyle name="Normal 23 2 3 2 11 2" xfId="7241"/>
    <cellStyle name="Normal 23 2 3 2 11 2 2" xfId="38847"/>
    <cellStyle name="Normal 23 2 3 2 11 2 3" xfId="25990"/>
    <cellStyle name="Normal 23 2 3 2 11 2 4" xfId="16615"/>
    <cellStyle name="Normal 23 2 3 2 11 3" xfId="20337"/>
    <cellStyle name="Normal 23 2 3 2 11 4" xfId="29713"/>
    <cellStyle name="Normal 23 2 3 2 11 5" xfId="33436"/>
    <cellStyle name="Normal 23 2 3 2 11 6" xfId="11203"/>
    <cellStyle name="Normal 23 2 3 2 12" xfId="1936"/>
    <cellStyle name="Normal 23 2 3 2 12 2" xfId="7414"/>
    <cellStyle name="Normal 23 2 3 2 12 2 2" xfId="39020"/>
    <cellStyle name="Normal 23 2 3 2 12 2 3" xfId="26163"/>
    <cellStyle name="Normal 23 2 3 2 12 2 4" xfId="16788"/>
    <cellStyle name="Normal 23 2 3 2 12 3" xfId="20510"/>
    <cellStyle name="Normal 23 2 3 2 12 4" xfId="29886"/>
    <cellStyle name="Normal 23 2 3 2 12 5" xfId="33609"/>
    <cellStyle name="Normal 23 2 3 2 12 6" xfId="11376"/>
    <cellStyle name="Normal 23 2 3 2 13" xfId="2054"/>
    <cellStyle name="Normal 23 2 3 2 13 2" xfId="7531"/>
    <cellStyle name="Normal 23 2 3 2 13 2 2" xfId="39137"/>
    <cellStyle name="Normal 23 2 3 2 13 2 3" xfId="26280"/>
    <cellStyle name="Normal 23 2 3 2 13 2 4" xfId="16905"/>
    <cellStyle name="Normal 23 2 3 2 13 3" xfId="20627"/>
    <cellStyle name="Normal 23 2 3 2 13 4" xfId="30003"/>
    <cellStyle name="Normal 23 2 3 2 13 5" xfId="33726"/>
    <cellStyle name="Normal 23 2 3 2 13 6" xfId="11493"/>
    <cellStyle name="Normal 23 2 3 2 14" xfId="2171"/>
    <cellStyle name="Normal 23 2 3 2 14 2" xfId="7647"/>
    <cellStyle name="Normal 23 2 3 2 14 2 2" xfId="39253"/>
    <cellStyle name="Normal 23 2 3 2 14 2 3" xfId="26396"/>
    <cellStyle name="Normal 23 2 3 2 14 2 4" xfId="17021"/>
    <cellStyle name="Normal 23 2 3 2 14 3" xfId="20743"/>
    <cellStyle name="Normal 23 2 3 2 14 4" xfId="30119"/>
    <cellStyle name="Normal 23 2 3 2 14 5" xfId="33842"/>
    <cellStyle name="Normal 23 2 3 2 14 6" xfId="11609"/>
    <cellStyle name="Normal 23 2 3 2 15" xfId="2290"/>
    <cellStyle name="Normal 23 2 3 2 15 2" xfId="7765"/>
    <cellStyle name="Normal 23 2 3 2 15 2 2" xfId="39371"/>
    <cellStyle name="Normal 23 2 3 2 15 2 3" xfId="26514"/>
    <cellStyle name="Normal 23 2 3 2 15 2 4" xfId="17139"/>
    <cellStyle name="Normal 23 2 3 2 15 3" xfId="20861"/>
    <cellStyle name="Normal 23 2 3 2 15 4" xfId="30237"/>
    <cellStyle name="Normal 23 2 3 2 15 5" xfId="33960"/>
    <cellStyle name="Normal 23 2 3 2 15 6" xfId="11727"/>
    <cellStyle name="Normal 23 2 3 2 16" xfId="2409"/>
    <cellStyle name="Normal 23 2 3 2 16 2" xfId="7883"/>
    <cellStyle name="Normal 23 2 3 2 16 2 2" xfId="39489"/>
    <cellStyle name="Normal 23 2 3 2 16 2 3" xfId="26632"/>
    <cellStyle name="Normal 23 2 3 2 16 2 4" xfId="17257"/>
    <cellStyle name="Normal 23 2 3 2 16 3" xfId="20979"/>
    <cellStyle name="Normal 23 2 3 2 16 4" xfId="30355"/>
    <cellStyle name="Normal 23 2 3 2 16 5" xfId="34078"/>
    <cellStyle name="Normal 23 2 3 2 16 6" xfId="11845"/>
    <cellStyle name="Normal 23 2 3 2 17" xfId="2526"/>
    <cellStyle name="Normal 23 2 3 2 17 2" xfId="7999"/>
    <cellStyle name="Normal 23 2 3 2 17 2 2" xfId="39605"/>
    <cellStyle name="Normal 23 2 3 2 17 2 3" xfId="26748"/>
    <cellStyle name="Normal 23 2 3 2 17 2 4" xfId="17373"/>
    <cellStyle name="Normal 23 2 3 2 17 3" xfId="21095"/>
    <cellStyle name="Normal 23 2 3 2 17 4" xfId="30471"/>
    <cellStyle name="Normal 23 2 3 2 17 5" xfId="34194"/>
    <cellStyle name="Normal 23 2 3 2 17 6" xfId="11961"/>
    <cellStyle name="Normal 23 2 3 2 18" xfId="2644"/>
    <cellStyle name="Normal 23 2 3 2 18 2" xfId="8116"/>
    <cellStyle name="Normal 23 2 3 2 18 2 2" xfId="39722"/>
    <cellStyle name="Normal 23 2 3 2 18 2 3" xfId="26865"/>
    <cellStyle name="Normal 23 2 3 2 18 2 4" xfId="17490"/>
    <cellStyle name="Normal 23 2 3 2 18 3" xfId="21212"/>
    <cellStyle name="Normal 23 2 3 2 18 4" xfId="30588"/>
    <cellStyle name="Normal 23 2 3 2 18 5" xfId="34311"/>
    <cellStyle name="Normal 23 2 3 2 18 6" xfId="12078"/>
    <cellStyle name="Normal 23 2 3 2 19" xfId="2764"/>
    <cellStyle name="Normal 23 2 3 2 19 2" xfId="8235"/>
    <cellStyle name="Normal 23 2 3 2 19 2 2" xfId="39841"/>
    <cellStyle name="Normal 23 2 3 2 19 2 3" xfId="26984"/>
    <cellStyle name="Normal 23 2 3 2 19 2 4" xfId="17609"/>
    <cellStyle name="Normal 23 2 3 2 19 3" xfId="21331"/>
    <cellStyle name="Normal 23 2 3 2 19 4" xfId="30707"/>
    <cellStyle name="Normal 23 2 3 2 19 5" xfId="34430"/>
    <cellStyle name="Normal 23 2 3 2 19 6" xfId="12197"/>
    <cellStyle name="Normal 23 2 3 2 2" xfId="303"/>
    <cellStyle name="Normal 23 2 3 2 2 2" xfId="683"/>
    <cellStyle name="Normal 23 2 3 2 2 2 2" xfId="4892"/>
    <cellStyle name="Normal 23 2 3 2 2 2 2 2" xfId="6150"/>
    <cellStyle name="Normal 23 2 3 2 2 2 2 2 2" xfId="37758"/>
    <cellStyle name="Normal 23 2 3 2 2 2 2 2 3" xfId="24901"/>
    <cellStyle name="Normal 23 2 3 2 2 2 2 2 4" xfId="15526"/>
    <cellStyle name="Normal 23 2 3 2 2 2 2 3" xfId="36500"/>
    <cellStyle name="Normal 23 2 3 2 2 2 2 4" xfId="23643"/>
    <cellStyle name="Normal 23 2 3 2 2 2 2 5" xfId="14268"/>
    <cellStyle name="Normal 23 2 3 2 2 2 3" xfId="5700"/>
    <cellStyle name="Normal 23 2 3 2 2 2 3 2" xfId="37308"/>
    <cellStyle name="Normal 23 2 3 2 2 2 3 3" xfId="24451"/>
    <cellStyle name="Normal 23 2 3 2 2 2 3 4" xfId="15076"/>
    <cellStyle name="Normal 23 2 3 2 2 2 4" xfId="4440"/>
    <cellStyle name="Normal 23 2 3 2 2 2 4 2" xfId="36054"/>
    <cellStyle name="Normal 23 2 3 2 2 2 4 3" xfId="23196"/>
    <cellStyle name="Normal 23 2 3 2 2 2 4 4" xfId="13821"/>
    <cellStyle name="Normal 23 2 3 2 2 2 5" xfId="32354"/>
    <cellStyle name="Normal 23 2 3 2 2 2 6" xfId="22736"/>
    <cellStyle name="Normal 23 2 3 2 2 2 7" xfId="10137"/>
    <cellStyle name="Normal 23 2 3 2 2 3" xfId="4891"/>
    <cellStyle name="Normal 23 2 3 2 2 3 2" xfId="6149"/>
    <cellStyle name="Normal 23 2 3 2 2 3 2 2" xfId="37757"/>
    <cellStyle name="Normal 23 2 3 2 2 3 2 3" xfId="24900"/>
    <cellStyle name="Normal 23 2 3 2 2 3 2 4" xfId="15525"/>
    <cellStyle name="Normal 23 2 3 2 2 3 3" xfId="36499"/>
    <cellStyle name="Normal 23 2 3 2 2 3 4" xfId="23642"/>
    <cellStyle name="Normal 23 2 3 2 2 3 5" xfId="14267"/>
    <cellStyle name="Normal 23 2 3 2 2 4" xfId="5618"/>
    <cellStyle name="Normal 23 2 3 2 2 4 2" xfId="37226"/>
    <cellStyle name="Normal 23 2 3 2 2 4 3" xfId="24369"/>
    <cellStyle name="Normal 23 2 3 2 2 4 4" xfId="14994"/>
    <cellStyle name="Normal 23 2 3 2 2 5" xfId="4358"/>
    <cellStyle name="Normal 23 2 3 2 2 5 2" xfId="35972"/>
    <cellStyle name="Normal 23 2 3 2 2 5 3" xfId="23114"/>
    <cellStyle name="Normal 23 2 3 2 2 5 4" xfId="13739"/>
    <cellStyle name="Normal 23 2 3 2 2 6" xfId="19271"/>
    <cellStyle name="Normal 23 2 3 2 2 7" xfId="28647"/>
    <cellStyle name="Normal 23 2 3 2 2 8" xfId="32113"/>
    <cellStyle name="Normal 23 2 3 2 2 9" xfId="9761"/>
    <cellStyle name="Normal 23 2 3 2 20" xfId="2879"/>
    <cellStyle name="Normal 23 2 3 2 20 2" xfId="8349"/>
    <cellStyle name="Normal 23 2 3 2 20 2 2" xfId="39955"/>
    <cellStyle name="Normal 23 2 3 2 20 2 3" xfId="27098"/>
    <cellStyle name="Normal 23 2 3 2 20 2 4" xfId="17723"/>
    <cellStyle name="Normal 23 2 3 2 20 3" xfId="21445"/>
    <cellStyle name="Normal 23 2 3 2 20 4" xfId="30821"/>
    <cellStyle name="Normal 23 2 3 2 20 5" xfId="34544"/>
    <cellStyle name="Normal 23 2 3 2 20 6" xfId="12311"/>
    <cellStyle name="Normal 23 2 3 2 21" xfId="2994"/>
    <cellStyle name="Normal 23 2 3 2 21 2" xfId="8463"/>
    <cellStyle name="Normal 23 2 3 2 21 2 2" xfId="40069"/>
    <cellStyle name="Normal 23 2 3 2 21 2 3" xfId="27212"/>
    <cellStyle name="Normal 23 2 3 2 21 2 4" xfId="17837"/>
    <cellStyle name="Normal 23 2 3 2 21 3" xfId="21559"/>
    <cellStyle name="Normal 23 2 3 2 21 4" xfId="30935"/>
    <cellStyle name="Normal 23 2 3 2 21 5" xfId="34658"/>
    <cellStyle name="Normal 23 2 3 2 21 6" xfId="12425"/>
    <cellStyle name="Normal 23 2 3 2 22" xfId="3109"/>
    <cellStyle name="Normal 23 2 3 2 22 2" xfId="8577"/>
    <cellStyle name="Normal 23 2 3 2 22 2 2" xfId="40183"/>
    <cellStyle name="Normal 23 2 3 2 22 2 3" xfId="27326"/>
    <cellStyle name="Normal 23 2 3 2 22 2 4" xfId="17951"/>
    <cellStyle name="Normal 23 2 3 2 22 3" xfId="21673"/>
    <cellStyle name="Normal 23 2 3 2 22 4" xfId="31049"/>
    <cellStyle name="Normal 23 2 3 2 22 5" xfId="34772"/>
    <cellStyle name="Normal 23 2 3 2 22 6" xfId="12539"/>
    <cellStyle name="Normal 23 2 3 2 23" xfId="3224"/>
    <cellStyle name="Normal 23 2 3 2 23 2" xfId="8691"/>
    <cellStyle name="Normal 23 2 3 2 23 2 2" xfId="40297"/>
    <cellStyle name="Normal 23 2 3 2 23 2 3" xfId="27440"/>
    <cellStyle name="Normal 23 2 3 2 23 2 4" xfId="18065"/>
    <cellStyle name="Normal 23 2 3 2 23 3" xfId="21787"/>
    <cellStyle name="Normal 23 2 3 2 23 4" xfId="31163"/>
    <cellStyle name="Normal 23 2 3 2 23 5" xfId="34886"/>
    <cellStyle name="Normal 23 2 3 2 23 6" xfId="12653"/>
    <cellStyle name="Normal 23 2 3 2 24" xfId="3339"/>
    <cellStyle name="Normal 23 2 3 2 24 2" xfId="8805"/>
    <cellStyle name="Normal 23 2 3 2 24 2 2" xfId="40411"/>
    <cellStyle name="Normal 23 2 3 2 24 2 3" xfId="27554"/>
    <cellStyle name="Normal 23 2 3 2 24 2 4" xfId="18179"/>
    <cellStyle name="Normal 23 2 3 2 24 3" xfId="21901"/>
    <cellStyle name="Normal 23 2 3 2 24 4" xfId="31277"/>
    <cellStyle name="Normal 23 2 3 2 24 5" xfId="35000"/>
    <cellStyle name="Normal 23 2 3 2 24 6" xfId="12767"/>
    <cellStyle name="Normal 23 2 3 2 25" xfId="3457"/>
    <cellStyle name="Normal 23 2 3 2 25 2" xfId="8922"/>
    <cellStyle name="Normal 23 2 3 2 25 2 2" xfId="40528"/>
    <cellStyle name="Normal 23 2 3 2 25 2 3" xfId="27671"/>
    <cellStyle name="Normal 23 2 3 2 25 2 4" xfId="18296"/>
    <cellStyle name="Normal 23 2 3 2 25 3" xfId="22018"/>
    <cellStyle name="Normal 23 2 3 2 25 4" xfId="31394"/>
    <cellStyle name="Normal 23 2 3 2 25 5" xfId="35117"/>
    <cellStyle name="Normal 23 2 3 2 25 6" xfId="12884"/>
    <cellStyle name="Normal 23 2 3 2 26" xfId="3577"/>
    <cellStyle name="Normal 23 2 3 2 26 2" xfId="9041"/>
    <cellStyle name="Normal 23 2 3 2 26 2 2" xfId="40647"/>
    <cellStyle name="Normal 23 2 3 2 26 2 3" xfId="27790"/>
    <cellStyle name="Normal 23 2 3 2 26 2 4" xfId="18415"/>
    <cellStyle name="Normal 23 2 3 2 26 3" xfId="22137"/>
    <cellStyle name="Normal 23 2 3 2 26 4" xfId="31513"/>
    <cellStyle name="Normal 23 2 3 2 26 5" xfId="35236"/>
    <cellStyle name="Normal 23 2 3 2 26 6" xfId="13003"/>
    <cellStyle name="Normal 23 2 3 2 27" xfId="3709"/>
    <cellStyle name="Normal 23 2 3 2 27 2" xfId="9172"/>
    <cellStyle name="Normal 23 2 3 2 27 2 2" xfId="40778"/>
    <cellStyle name="Normal 23 2 3 2 27 2 3" xfId="27921"/>
    <cellStyle name="Normal 23 2 3 2 27 2 4" xfId="18546"/>
    <cellStyle name="Normal 23 2 3 2 27 3" xfId="22268"/>
    <cellStyle name="Normal 23 2 3 2 27 4" xfId="31644"/>
    <cellStyle name="Normal 23 2 3 2 27 5" xfId="35367"/>
    <cellStyle name="Normal 23 2 3 2 27 6" xfId="13134"/>
    <cellStyle name="Normal 23 2 3 2 28" xfId="3825"/>
    <cellStyle name="Normal 23 2 3 2 28 2" xfId="9287"/>
    <cellStyle name="Normal 23 2 3 2 28 2 2" xfId="40893"/>
    <cellStyle name="Normal 23 2 3 2 28 2 3" xfId="28036"/>
    <cellStyle name="Normal 23 2 3 2 28 2 4" xfId="18661"/>
    <cellStyle name="Normal 23 2 3 2 28 3" xfId="22383"/>
    <cellStyle name="Normal 23 2 3 2 28 4" xfId="31759"/>
    <cellStyle name="Normal 23 2 3 2 28 5" xfId="35482"/>
    <cellStyle name="Normal 23 2 3 2 28 6" xfId="13249"/>
    <cellStyle name="Normal 23 2 3 2 29" xfId="3940"/>
    <cellStyle name="Normal 23 2 3 2 29 2" xfId="9401"/>
    <cellStyle name="Normal 23 2 3 2 29 2 2" xfId="41007"/>
    <cellStyle name="Normal 23 2 3 2 29 2 3" xfId="28150"/>
    <cellStyle name="Normal 23 2 3 2 29 2 4" xfId="18775"/>
    <cellStyle name="Normal 23 2 3 2 29 3" xfId="22497"/>
    <cellStyle name="Normal 23 2 3 2 29 4" xfId="31873"/>
    <cellStyle name="Normal 23 2 3 2 29 5" xfId="35596"/>
    <cellStyle name="Normal 23 2 3 2 29 6" xfId="13363"/>
    <cellStyle name="Normal 23 2 3 2 3" xfId="820"/>
    <cellStyle name="Normal 23 2 3 2 3 2" xfId="4893"/>
    <cellStyle name="Normal 23 2 3 2 3 2 2" xfId="6151"/>
    <cellStyle name="Normal 23 2 3 2 3 2 2 2" xfId="37759"/>
    <cellStyle name="Normal 23 2 3 2 3 2 2 3" xfId="24902"/>
    <cellStyle name="Normal 23 2 3 2 3 2 2 4" xfId="15527"/>
    <cellStyle name="Normal 23 2 3 2 3 2 3" xfId="36501"/>
    <cellStyle name="Normal 23 2 3 2 3 2 4" xfId="23644"/>
    <cellStyle name="Normal 23 2 3 2 3 2 5" xfId="14269"/>
    <cellStyle name="Normal 23 2 3 2 3 3" xfId="5701"/>
    <cellStyle name="Normal 23 2 3 2 3 3 2" xfId="37309"/>
    <cellStyle name="Normal 23 2 3 2 3 3 3" xfId="24452"/>
    <cellStyle name="Normal 23 2 3 2 3 3 4" xfId="15077"/>
    <cellStyle name="Normal 23 2 3 2 3 4" xfId="4441"/>
    <cellStyle name="Normal 23 2 3 2 3 4 2" xfId="36055"/>
    <cellStyle name="Normal 23 2 3 2 3 4 3" xfId="23197"/>
    <cellStyle name="Normal 23 2 3 2 3 4 4" xfId="13822"/>
    <cellStyle name="Normal 23 2 3 2 3 5" xfId="19407"/>
    <cellStyle name="Normal 23 2 3 2 3 6" xfId="28783"/>
    <cellStyle name="Normal 23 2 3 2 3 7" xfId="32234"/>
    <cellStyle name="Normal 23 2 3 2 3 8" xfId="10273"/>
    <cellStyle name="Normal 23 2 3 2 30" xfId="544"/>
    <cellStyle name="Normal 23 2 3 2 30 2" xfId="9521"/>
    <cellStyle name="Normal 23 2 3 2 30 2 2" xfId="41127"/>
    <cellStyle name="Normal 23 2 3 2 30 2 3" xfId="28270"/>
    <cellStyle name="Normal 23 2 3 2 30 2 4" xfId="18895"/>
    <cellStyle name="Normal 23 2 3 2 30 3" xfId="22617"/>
    <cellStyle name="Normal 23 2 3 2 30 4" xfId="28511"/>
    <cellStyle name="Normal 23 2 3 2 30 5" xfId="32475"/>
    <cellStyle name="Normal 23 2 3 2 30 6" xfId="10001"/>
    <cellStyle name="Normal 23 2 3 2 31" xfId="423"/>
    <cellStyle name="Normal 23 2 3 2 31 2" xfId="6927"/>
    <cellStyle name="Normal 23 2 3 2 31 2 2" xfId="38533"/>
    <cellStyle name="Normal 23 2 3 2 31 2 3" xfId="25676"/>
    <cellStyle name="Normal 23 2 3 2 31 2 4" xfId="16301"/>
    <cellStyle name="Normal 23 2 3 2 31 3" xfId="19135"/>
    <cellStyle name="Normal 23 2 3 2 31 4" xfId="9881"/>
    <cellStyle name="Normal 23 2 3 2 32" xfId="4105"/>
    <cellStyle name="Normal 23 2 3 2 32 2" xfId="35719"/>
    <cellStyle name="Normal 23 2 3 2 32 3" xfId="22861"/>
    <cellStyle name="Normal 23 2 3 2 32 4" xfId="13486"/>
    <cellStyle name="Normal 23 2 3 2 33" xfId="19015"/>
    <cellStyle name="Normal 23 2 3 2 34" xfId="28391"/>
    <cellStyle name="Normal 23 2 3 2 35" xfId="31993"/>
    <cellStyle name="Normal 23 2 3 2 36" xfId="9641"/>
    <cellStyle name="Normal 23 2 3 2 4" xfId="937"/>
    <cellStyle name="Normal 23 2 3 2 4 2" xfId="4894"/>
    <cellStyle name="Normal 23 2 3 2 4 2 2" xfId="6152"/>
    <cellStyle name="Normal 23 2 3 2 4 2 2 2" xfId="37760"/>
    <cellStyle name="Normal 23 2 3 2 4 2 2 3" xfId="24903"/>
    <cellStyle name="Normal 23 2 3 2 4 2 2 4" xfId="15528"/>
    <cellStyle name="Normal 23 2 3 2 4 2 3" xfId="36502"/>
    <cellStyle name="Normal 23 2 3 2 4 2 4" xfId="23645"/>
    <cellStyle name="Normal 23 2 3 2 4 2 5" xfId="14270"/>
    <cellStyle name="Normal 23 2 3 2 4 3" xfId="5966"/>
    <cellStyle name="Normal 23 2 3 2 4 3 2" xfId="37574"/>
    <cellStyle name="Normal 23 2 3 2 4 3 3" xfId="24717"/>
    <cellStyle name="Normal 23 2 3 2 4 3 4" xfId="15342"/>
    <cellStyle name="Normal 23 2 3 2 4 4" xfId="4707"/>
    <cellStyle name="Normal 23 2 3 2 4 4 2" xfId="36318"/>
    <cellStyle name="Normal 23 2 3 2 4 4 3" xfId="23461"/>
    <cellStyle name="Normal 23 2 3 2 4 4 4" xfId="14086"/>
    <cellStyle name="Normal 23 2 3 2 4 5" xfId="19523"/>
    <cellStyle name="Normal 23 2 3 2 4 6" xfId="28899"/>
    <cellStyle name="Normal 23 2 3 2 4 7" xfId="32623"/>
    <cellStyle name="Normal 23 2 3 2 4 8" xfId="10389"/>
    <cellStyle name="Normal 23 2 3 2 5" xfId="1053"/>
    <cellStyle name="Normal 23 2 3 2 5 2" xfId="6148"/>
    <cellStyle name="Normal 23 2 3 2 5 2 2" xfId="37756"/>
    <cellStyle name="Normal 23 2 3 2 5 2 3" xfId="24899"/>
    <cellStyle name="Normal 23 2 3 2 5 2 4" xfId="15524"/>
    <cellStyle name="Normal 23 2 3 2 5 3" xfId="4890"/>
    <cellStyle name="Normal 23 2 3 2 5 3 2" xfId="36498"/>
    <cellStyle name="Normal 23 2 3 2 5 3 3" xfId="23641"/>
    <cellStyle name="Normal 23 2 3 2 5 3 4" xfId="14266"/>
    <cellStyle name="Normal 23 2 3 2 5 4" xfId="19638"/>
    <cellStyle name="Normal 23 2 3 2 5 5" xfId="29014"/>
    <cellStyle name="Normal 23 2 3 2 5 6" xfId="32738"/>
    <cellStyle name="Normal 23 2 3 2 5 7" xfId="10504"/>
    <cellStyle name="Normal 23 2 3 2 6" xfId="1169"/>
    <cellStyle name="Normal 23 2 3 2 6 2" xfId="6979"/>
    <cellStyle name="Normal 23 2 3 2 6 2 2" xfId="38585"/>
    <cellStyle name="Normal 23 2 3 2 6 2 3" xfId="25728"/>
    <cellStyle name="Normal 23 2 3 2 6 2 4" xfId="16353"/>
    <cellStyle name="Normal 23 2 3 2 6 3" xfId="4222"/>
    <cellStyle name="Normal 23 2 3 2 6 3 2" xfId="35836"/>
    <cellStyle name="Normal 23 2 3 2 6 3 3" xfId="22978"/>
    <cellStyle name="Normal 23 2 3 2 6 3 4" xfId="13603"/>
    <cellStyle name="Normal 23 2 3 2 6 4" xfId="19753"/>
    <cellStyle name="Normal 23 2 3 2 6 5" xfId="29129"/>
    <cellStyle name="Normal 23 2 3 2 6 6" xfId="32853"/>
    <cellStyle name="Normal 23 2 3 2 6 7" xfId="10619"/>
    <cellStyle name="Normal 23 2 3 2 7" xfId="1284"/>
    <cellStyle name="Normal 23 2 3 2 7 2" xfId="5478"/>
    <cellStyle name="Normal 23 2 3 2 7 2 2" xfId="37086"/>
    <cellStyle name="Normal 23 2 3 2 7 2 3" xfId="24229"/>
    <cellStyle name="Normal 23 2 3 2 7 2 4" xfId="14854"/>
    <cellStyle name="Normal 23 2 3 2 7 3" xfId="19867"/>
    <cellStyle name="Normal 23 2 3 2 7 4" xfId="29243"/>
    <cellStyle name="Normal 23 2 3 2 7 5" xfId="32967"/>
    <cellStyle name="Normal 23 2 3 2 7 6" xfId="10733"/>
    <cellStyle name="Normal 23 2 3 2 8" xfId="1399"/>
    <cellStyle name="Normal 23 2 3 2 8 2" xfId="6769"/>
    <cellStyle name="Normal 23 2 3 2 8 2 2" xfId="38375"/>
    <cellStyle name="Normal 23 2 3 2 8 2 3" xfId="25518"/>
    <cellStyle name="Normal 23 2 3 2 8 2 4" xfId="16143"/>
    <cellStyle name="Normal 23 2 3 2 8 3" xfId="19981"/>
    <cellStyle name="Normal 23 2 3 2 8 4" xfId="29357"/>
    <cellStyle name="Normal 23 2 3 2 8 5" xfId="33081"/>
    <cellStyle name="Normal 23 2 3 2 8 6" xfId="10847"/>
    <cellStyle name="Normal 23 2 3 2 9" xfId="1514"/>
    <cellStyle name="Normal 23 2 3 2 9 2" xfId="6644"/>
    <cellStyle name="Normal 23 2 3 2 9 2 2" xfId="38252"/>
    <cellStyle name="Normal 23 2 3 2 9 2 3" xfId="25395"/>
    <cellStyle name="Normal 23 2 3 2 9 2 4" xfId="16020"/>
    <cellStyle name="Normal 23 2 3 2 9 3" xfId="20095"/>
    <cellStyle name="Normal 23 2 3 2 9 4" xfId="29471"/>
    <cellStyle name="Normal 23 2 3 2 9 5" xfId="33195"/>
    <cellStyle name="Normal 23 2 3 2 9 6" xfId="10961"/>
    <cellStyle name="Normal 23 2 3 20" xfId="2720"/>
    <cellStyle name="Normal 23 2 3 20 2" xfId="8191"/>
    <cellStyle name="Normal 23 2 3 20 2 2" xfId="39797"/>
    <cellStyle name="Normal 23 2 3 20 2 3" xfId="26940"/>
    <cellStyle name="Normal 23 2 3 20 2 4" xfId="17565"/>
    <cellStyle name="Normal 23 2 3 20 3" xfId="21287"/>
    <cellStyle name="Normal 23 2 3 20 4" xfId="30663"/>
    <cellStyle name="Normal 23 2 3 20 5" xfId="34386"/>
    <cellStyle name="Normal 23 2 3 20 6" xfId="12153"/>
    <cellStyle name="Normal 23 2 3 21" xfId="2835"/>
    <cellStyle name="Normal 23 2 3 21 2" xfId="8305"/>
    <cellStyle name="Normal 23 2 3 21 2 2" xfId="39911"/>
    <cellStyle name="Normal 23 2 3 21 2 3" xfId="27054"/>
    <cellStyle name="Normal 23 2 3 21 2 4" xfId="17679"/>
    <cellStyle name="Normal 23 2 3 21 3" xfId="21401"/>
    <cellStyle name="Normal 23 2 3 21 4" xfId="30777"/>
    <cellStyle name="Normal 23 2 3 21 5" xfId="34500"/>
    <cellStyle name="Normal 23 2 3 21 6" xfId="12267"/>
    <cellStyle name="Normal 23 2 3 22" xfId="2950"/>
    <cellStyle name="Normal 23 2 3 22 2" xfId="8419"/>
    <cellStyle name="Normal 23 2 3 22 2 2" xfId="40025"/>
    <cellStyle name="Normal 23 2 3 22 2 3" xfId="27168"/>
    <cellStyle name="Normal 23 2 3 22 2 4" xfId="17793"/>
    <cellStyle name="Normal 23 2 3 22 3" xfId="21515"/>
    <cellStyle name="Normal 23 2 3 22 4" xfId="30891"/>
    <cellStyle name="Normal 23 2 3 22 5" xfId="34614"/>
    <cellStyle name="Normal 23 2 3 22 6" xfId="12381"/>
    <cellStyle name="Normal 23 2 3 23" xfId="3065"/>
    <cellStyle name="Normal 23 2 3 23 2" xfId="8533"/>
    <cellStyle name="Normal 23 2 3 23 2 2" xfId="40139"/>
    <cellStyle name="Normal 23 2 3 23 2 3" xfId="27282"/>
    <cellStyle name="Normal 23 2 3 23 2 4" xfId="17907"/>
    <cellStyle name="Normal 23 2 3 23 3" xfId="21629"/>
    <cellStyle name="Normal 23 2 3 23 4" xfId="31005"/>
    <cellStyle name="Normal 23 2 3 23 5" xfId="34728"/>
    <cellStyle name="Normal 23 2 3 23 6" xfId="12495"/>
    <cellStyle name="Normal 23 2 3 24" xfId="3180"/>
    <cellStyle name="Normal 23 2 3 24 2" xfId="8647"/>
    <cellStyle name="Normal 23 2 3 24 2 2" xfId="40253"/>
    <cellStyle name="Normal 23 2 3 24 2 3" xfId="27396"/>
    <cellStyle name="Normal 23 2 3 24 2 4" xfId="18021"/>
    <cellStyle name="Normal 23 2 3 24 3" xfId="21743"/>
    <cellStyle name="Normal 23 2 3 24 4" xfId="31119"/>
    <cellStyle name="Normal 23 2 3 24 5" xfId="34842"/>
    <cellStyle name="Normal 23 2 3 24 6" xfId="12609"/>
    <cellStyle name="Normal 23 2 3 25" xfId="3295"/>
    <cellStyle name="Normal 23 2 3 25 2" xfId="8761"/>
    <cellStyle name="Normal 23 2 3 25 2 2" xfId="40367"/>
    <cellStyle name="Normal 23 2 3 25 2 3" xfId="27510"/>
    <cellStyle name="Normal 23 2 3 25 2 4" xfId="18135"/>
    <cellStyle name="Normal 23 2 3 25 3" xfId="21857"/>
    <cellStyle name="Normal 23 2 3 25 4" xfId="31233"/>
    <cellStyle name="Normal 23 2 3 25 5" xfId="34956"/>
    <cellStyle name="Normal 23 2 3 25 6" xfId="12723"/>
    <cellStyle name="Normal 23 2 3 26" xfId="3413"/>
    <cellStyle name="Normal 23 2 3 26 2" xfId="8878"/>
    <cellStyle name="Normal 23 2 3 26 2 2" xfId="40484"/>
    <cellStyle name="Normal 23 2 3 26 2 3" xfId="27627"/>
    <cellStyle name="Normal 23 2 3 26 2 4" xfId="18252"/>
    <cellStyle name="Normal 23 2 3 26 3" xfId="21974"/>
    <cellStyle name="Normal 23 2 3 26 4" xfId="31350"/>
    <cellStyle name="Normal 23 2 3 26 5" xfId="35073"/>
    <cellStyle name="Normal 23 2 3 26 6" xfId="12840"/>
    <cellStyle name="Normal 23 2 3 27" xfId="3533"/>
    <cellStyle name="Normal 23 2 3 27 2" xfId="8997"/>
    <cellStyle name="Normal 23 2 3 27 2 2" xfId="40603"/>
    <cellStyle name="Normal 23 2 3 27 2 3" xfId="27746"/>
    <cellStyle name="Normal 23 2 3 27 2 4" xfId="18371"/>
    <cellStyle name="Normal 23 2 3 27 3" xfId="22093"/>
    <cellStyle name="Normal 23 2 3 27 4" xfId="31469"/>
    <cellStyle name="Normal 23 2 3 27 5" xfId="35192"/>
    <cellStyle name="Normal 23 2 3 27 6" xfId="12959"/>
    <cellStyle name="Normal 23 2 3 28" xfId="3665"/>
    <cellStyle name="Normal 23 2 3 28 2" xfId="9128"/>
    <cellStyle name="Normal 23 2 3 28 2 2" xfId="40734"/>
    <cellStyle name="Normal 23 2 3 28 2 3" xfId="27877"/>
    <cellStyle name="Normal 23 2 3 28 2 4" xfId="18502"/>
    <cellStyle name="Normal 23 2 3 28 3" xfId="22224"/>
    <cellStyle name="Normal 23 2 3 28 4" xfId="31600"/>
    <cellStyle name="Normal 23 2 3 28 5" xfId="35323"/>
    <cellStyle name="Normal 23 2 3 28 6" xfId="13090"/>
    <cellStyle name="Normal 23 2 3 29" xfId="3781"/>
    <cellStyle name="Normal 23 2 3 29 2" xfId="9243"/>
    <cellStyle name="Normal 23 2 3 29 2 2" xfId="40849"/>
    <cellStyle name="Normal 23 2 3 29 2 3" xfId="27992"/>
    <cellStyle name="Normal 23 2 3 29 2 4" xfId="18617"/>
    <cellStyle name="Normal 23 2 3 29 3" xfId="22339"/>
    <cellStyle name="Normal 23 2 3 29 4" xfId="31715"/>
    <cellStyle name="Normal 23 2 3 29 5" xfId="35438"/>
    <cellStyle name="Normal 23 2 3 29 6" xfId="13205"/>
    <cellStyle name="Normal 23 2 3 3" xfId="259"/>
    <cellStyle name="Normal 23 2 3 3 2" xfId="622"/>
    <cellStyle name="Normal 23 2 3 3 2 2" xfId="4896"/>
    <cellStyle name="Normal 23 2 3 3 2 2 2" xfId="6154"/>
    <cellStyle name="Normal 23 2 3 3 2 2 2 2" xfId="37762"/>
    <cellStyle name="Normal 23 2 3 3 2 2 2 3" xfId="24905"/>
    <cellStyle name="Normal 23 2 3 3 2 2 2 4" xfId="15530"/>
    <cellStyle name="Normal 23 2 3 3 2 2 3" xfId="36504"/>
    <cellStyle name="Normal 23 2 3 3 2 2 4" xfId="23647"/>
    <cellStyle name="Normal 23 2 3 3 2 2 5" xfId="14272"/>
    <cellStyle name="Normal 23 2 3 3 2 3" xfId="5702"/>
    <cellStyle name="Normal 23 2 3 3 2 3 2" xfId="37310"/>
    <cellStyle name="Normal 23 2 3 3 2 3 3" xfId="24453"/>
    <cellStyle name="Normal 23 2 3 3 2 3 4" xfId="15078"/>
    <cellStyle name="Normal 23 2 3 3 2 4" xfId="4442"/>
    <cellStyle name="Normal 23 2 3 3 2 4 2" xfId="36056"/>
    <cellStyle name="Normal 23 2 3 3 2 4 3" xfId="23198"/>
    <cellStyle name="Normal 23 2 3 3 2 4 4" xfId="13823"/>
    <cellStyle name="Normal 23 2 3 3 2 5" xfId="32310"/>
    <cellStyle name="Normal 23 2 3 3 2 6" xfId="22698"/>
    <cellStyle name="Normal 23 2 3 3 2 7" xfId="10077"/>
    <cellStyle name="Normal 23 2 3 3 3" xfId="4895"/>
    <cellStyle name="Normal 23 2 3 3 3 2" xfId="6153"/>
    <cellStyle name="Normal 23 2 3 3 3 2 2" xfId="37761"/>
    <cellStyle name="Normal 23 2 3 3 3 2 3" xfId="24904"/>
    <cellStyle name="Normal 23 2 3 3 3 2 4" xfId="15529"/>
    <cellStyle name="Normal 23 2 3 3 3 3" xfId="36503"/>
    <cellStyle name="Normal 23 2 3 3 3 4" xfId="23646"/>
    <cellStyle name="Normal 23 2 3 3 3 5" xfId="14271"/>
    <cellStyle name="Normal 23 2 3 3 4" xfId="5557"/>
    <cellStyle name="Normal 23 2 3 3 4 2" xfId="37165"/>
    <cellStyle name="Normal 23 2 3 3 4 3" xfId="24308"/>
    <cellStyle name="Normal 23 2 3 3 4 4" xfId="14933"/>
    <cellStyle name="Normal 23 2 3 3 5" xfId="4298"/>
    <cellStyle name="Normal 23 2 3 3 5 2" xfId="35912"/>
    <cellStyle name="Normal 23 2 3 3 5 3" xfId="23054"/>
    <cellStyle name="Normal 23 2 3 3 5 4" xfId="13679"/>
    <cellStyle name="Normal 23 2 3 3 6" xfId="19211"/>
    <cellStyle name="Normal 23 2 3 3 7" xfId="28587"/>
    <cellStyle name="Normal 23 2 3 3 8" xfId="32069"/>
    <cellStyle name="Normal 23 2 3 3 9" xfId="9717"/>
    <cellStyle name="Normal 23 2 3 30" xfId="3896"/>
    <cellStyle name="Normal 23 2 3 30 2" xfId="9357"/>
    <cellStyle name="Normal 23 2 3 30 2 2" xfId="40963"/>
    <cellStyle name="Normal 23 2 3 30 2 3" xfId="28106"/>
    <cellStyle name="Normal 23 2 3 30 2 4" xfId="18731"/>
    <cellStyle name="Normal 23 2 3 30 3" xfId="22453"/>
    <cellStyle name="Normal 23 2 3 30 4" xfId="31829"/>
    <cellStyle name="Normal 23 2 3 30 5" xfId="35552"/>
    <cellStyle name="Normal 23 2 3 30 6" xfId="13319"/>
    <cellStyle name="Normal 23 2 3 31" xfId="500"/>
    <cellStyle name="Normal 23 2 3 31 2" xfId="9477"/>
    <cellStyle name="Normal 23 2 3 31 2 2" xfId="41083"/>
    <cellStyle name="Normal 23 2 3 31 2 3" xfId="28226"/>
    <cellStyle name="Normal 23 2 3 31 2 4" xfId="18851"/>
    <cellStyle name="Normal 23 2 3 31 3" xfId="22573"/>
    <cellStyle name="Normal 23 2 3 31 4" xfId="28467"/>
    <cellStyle name="Normal 23 2 3 31 5" xfId="32431"/>
    <cellStyle name="Normal 23 2 3 31 6" xfId="9957"/>
    <cellStyle name="Normal 23 2 3 32" xfId="379"/>
    <cellStyle name="Normal 23 2 3 32 2" xfId="5376"/>
    <cellStyle name="Normal 23 2 3 32 2 2" xfId="36984"/>
    <cellStyle name="Normal 23 2 3 32 2 3" xfId="24127"/>
    <cellStyle name="Normal 23 2 3 32 2 4" xfId="14752"/>
    <cellStyle name="Normal 23 2 3 32 3" xfId="19091"/>
    <cellStyle name="Normal 23 2 3 32 4" xfId="9837"/>
    <cellStyle name="Normal 23 2 3 33" xfId="4061"/>
    <cellStyle name="Normal 23 2 3 33 2" xfId="35675"/>
    <cellStyle name="Normal 23 2 3 33 3" xfId="22817"/>
    <cellStyle name="Normal 23 2 3 33 4" xfId="13442"/>
    <cellStyle name="Normal 23 2 3 34" xfId="18971"/>
    <cellStyle name="Normal 23 2 3 35" xfId="28347"/>
    <cellStyle name="Normal 23 2 3 36" xfId="31949"/>
    <cellStyle name="Normal 23 2 3 37" xfId="9597"/>
    <cellStyle name="Normal 23 2 3 4" xfId="776"/>
    <cellStyle name="Normal 23 2 3 4 2" xfId="4897"/>
    <cellStyle name="Normal 23 2 3 4 2 2" xfId="6155"/>
    <cellStyle name="Normal 23 2 3 4 2 2 2" xfId="37763"/>
    <cellStyle name="Normal 23 2 3 4 2 2 3" xfId="24906"/>
    <cellStyle name="Normal 23 2 3 4 2 2 4" xfId="15531"/>
    <cellStyle name="Normal 23 2 3 4 2 3" xfId="36505"/>
    <cellStyle name="Normal 23 2 3 4 2 4" xfId="23648"/>
    <cellStyle name="Normal 23 2 3 4 2 5" xfId="14273"/>
    <cellStyle name="Normal 23 2 3 4 3" xfId="5703"/>
    <cellStyle name="Normal 23 2 3 4 3 2" xfId="37311"/>
    <cellStyle name="Normal 23 2 3 4 3 3" xfId="24454"/>
    <cellStyle name="Normal 23 2 3 4 3 4" xfId="15079"/>
    <cellStyle name="Normal 23 2 3 4 4" xfId="4443"/>
    <cellStyle name="Normal 23 2 3 4 4 2" xfId="36057"/>
    <cellStyle name="Normal 23 2 3 4 4 3" xfId="23199"/>
    <cellStyle name="Normal 23 2 3 4 4 4" xfId="13824"/>
    <cellStyle name="Normal 23 2 3 4 5" xfId="19363"/>
    <cellStyle name="Normal 23 2 3 4 6" xfId="28739"/>
    <cellStyle name="Normal 23 2 3 4 7" xfId="32190"/>
    <cellStyle name="Normal 23 2 3 4 8" xfId="10229"/>
    <cellStyle name="Normal 23 2 3 5" xfId="893"/>
    <cellStyle name="Normal 23 2 3 5 2" xfId="4898"/>
    <cellStyle name="Normal 23 2 3 5 2 2" xfId="6156"/>
    <cellStyle name="Normal 23 2 3 5 2 2 2" xfId="37764"/>
    <cellStyle name="Normal 23 2 3 5 2 2 3" xfId="24907"/>
    <cellStyle name="Normal 23 2 3 5 2 2 4" xfId="15532"/>
    <cellStyle name="Normal 23 2 3 5 2 3" xfId="36506"/>
    <cellStyle name="Normal 23 2 3 5 2 4" xfId="23649"/>
    <cellStyle name="Normal 23 2 3 5 2 5" xfId="14274"/>
    <cellStyle name="Normal 23 2 3 5 3" xfId="5922"/>
    <cellStyle name="Normal 23 2 3 5 3 2" xfId="37530"/>
    <cellStyle name="Normal 23 2 3 5 3 3" xfId="24673"/>
    <cellStyle name="Normal 23 2 3 5 3 4" xfId="15298"/>
    <cellStyle name="Normal 23 2 3 5 4" xfId="4663"/>
    <cellStyle name="Normal 23 2 3 5 4 2" xfId="36274"/>
    <cellStyle name="Normal 23 2 3 5 4 3" xfId="23417"/>
    <cellStyle name="Normal 23 2 3 5 4 4" xfId="14042"/>
    <cellStyle name="Normal 23 2 3 5 5" xfId="19479"/>
    <cellStyle name="Normal 23 2 3 5 6" xfId="28855"/>
    <cellStyle name="Normal 23 2 3 5 7" xfId="32579"/>
    <cellStyle name="Normal 23 2 3 5 8" xfId="10345"/>
    <cellStyle name="Normal 23 2 3 6" xfId="1009"/>
    <cellStyle name="Normal 23 2 3 6 2" xfId="6147"/>
    <cellStyle name="Normal 23 2 3 6 2 2" xfId="37755"/>
    <cellStyle name="Normal 23 2 3 6 2 3" xfId="24898"/>
    <cellStyle name="Normal 23 2 3 6 2 4" xfId="15523"/>
    <cellStyle name="Normal 23 2 3 6 3" xfId="4889"/>
    <cellStyle name="Normal 23 2 3 6 3 2" xfId="36497"/>
    <cellStyle name="Normal 23 2 3 6 3 3" xfId="23640"/>
    <cellStyle name="Normal 23 2 3 6 3 4" xfId="14265"/>
    <cellStyle name="Normal 23 2 3 6 4" xfId="19594"/>
    <cellStyle name="Normal 23 2 3 6 5" xfId="28970"/>
    <cellStyle name="Normal 23 2 3 6 6" xfId="32694"/>
    <cellStyle name="Normal 23 2 3 6 7" xfId="10460"/>
    <cellStyle name="Normal 23 2 3 7" xfId="1125"/>
    <cellStyle name="Normal 23 2 3 7 2" xfId="6954"/>
    <cellStyle name="Normal 23 2 3 7 2 2" xfId="38560"/>
    <cellStyle name="Normal 23 2 3 7 2 3" xfId="25703"/>
    <cellStyle name="Normal 23 2 3 7 2 4" xfId="16328"/>
    <cellStyle name="Normal 23 2 3 7 3" xfId="4178"/>
    <cellStyle name="Normal 23 2 3 7 3 2" xfId="35792"/>
    <cellStyle name="Normal 23 2 3 7 3 3" xfId="22934"/>
    <cellStyle name="Normal 23 2 3 7 3 4" xfId="13559"/>
    <cellStyle name="Normal 23 2 3 7 4" xfId="19709"/>
    <cellStyle name="Normal 23 2 3 7 5" xfId="29085"/>
    <cellStyle name="Normal 23 2 3 7 6" xfId="32809"/>
    <cellStyle name="Normal 23 2 3 7 7" xfId="10575"/>
    <cellStyle name="Normal 23 2 3 8" xfId="1240"/>
    <cellStyle name="Normal 23 2 3 8 2" xfId="5434"/>
    <cellStyle name="Normal 23 2 3 8 2 2" xfId="37042"/>
    <cellStyle name="Normal 23 2 3 8 2 3" xfId="24185"/>
    <cellStyle name="Normal 23 2 3 8 2 4" xfId="14810"/>
    <cellStyle name="Normal 23 2 3 8 3" xfId="19823"/>
    <cellStyle name="Normal 23 2 3 8 4" xfId="29199"/>
    <cellStyle name="Normal 23 2 3 8 5" xfId="32923"/>
    <cellStyle name="Normal 23 2 3 8 6" xfId="10689"/>
    <cellStyle name="Normal 23 2 3 9" xfId="1355"/>
    <cellStyle name="Normal 23 2 3 9 2" xfId="6717"/>
    <cellStyle name="Normal 23 2 3 9 2 2" xfId="38323"/>
    <cellStyle name="Normal 23 2 3 9 2 3" xfId="25466"/>
    <cellStyle name="Normal 23 2 3 9 2 4" xfId="16091"/>
    <cellStyle name="Normal 23 2 3 9 3" xfId="19937"/>
    <cellStyle name="Normal 23 2 3 9 4" xfId="29313"/>
    <cellStyle name="Normal 23 2 3 9 5" xfId="33037"/>
    <cellStyle name="Normal 23 2 3 9 6" xfId="10803"/>
    <cellStyle name="Normal 23 2 30" xfId="3269"/>
    <cellStyle name="Normal 23 2 30 2" xfId="8736"/>
    <cellStyle name="Normal 23 2 30 2 2" xfId="40342"/>
    <cellStyle name="Normal 23 2 30 2 3" xfId="27485"/>
    <cellStyle name="Normal 23 2 30 2 4" xfId="18110"/>
    <cellStyle name="Normal 23 2 30 3" xfId="21832"/>
    <cellStyle name="Normal 23 2 30 4" xfId="31208"/>
    <cellStyle name="Normal 23 2 30 5" xfId="34931"/>
    <cellStyle name="Normal 23 2 30 6" xfId="12698"/>
    <cellStyle name="Normal 23 2 31" xfId="3387"/>
    <cellStyle name="Normal 23 2 31 2" xfId="8853"/>
    <cellStyle name="Normal 23 2 31 2 2" xfId="40459"/>
    <cellStyle name="Normal 23 2 31 2 3" xfId="27602"/>
    <cellStyle name="Normal 23 2 31 2 4" xfId="18227"/>
    <cellStyle name="Normal 23 2 31 3" xfId="21949"/>
    <cellStyle name="Normal 23 2 31 4" xfId="31325"/>
    <cellStyle name="Normal 23 2 31 5" xfId="35048"/>
    <cellStyle name="Normal 23 2 31 6" xfId="12815"/>
    <cellStyle name="Normal 23 2 32" xfId="3507"/>
    <cellStyle name="Normal 23 2 32 2" xfId="8972"/>
    <cellStyle name="Normal 23 2 32 2 2" xfId="40578"/>
    <cellStyle name="Normal 23 2 32 2 3" xfId="27721"/>
    <cellStyle name="Normal 23 2 32 2 4" xfId="18346"/>
    <cellStyle name="Normal 23 2 32 3" xfId="22068"/>
    <cellStyle name="Normal 23 2 32 4" xfId="31444"/>
    <cellStyle name="Normal 23 2 32 5" xfId="35167"/>
    <cellStyle name="Normal 23 2 32 6" xfId="12934"/>
    <cellStyle name="Normal 23 2 33" xfId="3639"/>
    <cellStyle name="Normal 23 2 33 2" xfId="9103"/>
    <cellStyle name="Normal 23 2 33 2 2" xfId="40709"/>
    <cellStyle name="Normal 23 2 33 2 3" xfId="27852"/>
    <cellStyle name="Normal 23 2 33 2 4" xfId="18477"/>
    <cellStyle name="Normal 23 2 33 3" xfId="22199"/>
    <cellStyle name="Normal 23 2 33 4" xfId="31575"/>
    <cellStyle name="Normal 23 2 33 5" xfId="35298"/>
    <cellStyle name="Normal 23 2 33 6" xfId="13065"/>
    <cellStyle name="Normal 23 2 34" xfId="3755"/>
    <cellStyle name="Normal 23 2 34 2" xfId="9218"/>
    <cellStyle name="Normal 23 2 34 2 2" xfId="40824"/>
    <cellStyle name="Normal 23 2 34 2 3" xfId="27967"/>
    <cellStyle name="Normal 23 2 34 2 4" xfId="18592"/>
    <cellStyle name="Normal 23 2 34 3" xfId="22314"/>
    <cellStyle name="Normal 23 2 34 4" xfId="31690"/>
    <cellStyle name="Normal 23 2 34 5" xfId="35413"/>
    <cellStyle name="Normal 23 2 34 6" xfId="13180"/>
    <cellStyle name="Normal 23 2 35" xfId="3870"/>
    <cellStyle name="Normal 23 2 35 2" xfId="9332"/>
    <cellStyle name="Normal 23 2 35 2 2" xfId="40938"/>
    <cellStyle name="Normal 23 2 35 2 3" xfId="28081"/>
    <cellStyle name="Normal 23 2 35 2 4" xfId="18706"/>
    <cellStyle name="Normal 23 2 35 3" xfId="22428"/>
    <cellStyle name="Normal 23 2 35 4" xfId="31804"/>
    <cellStyle name="Normal 23 2 35 5" xfId="35527"/>
    <cellStyle name="Normal 23 2 35 6" xfId="13294"/>
    <cellStyle name="Normal 23 2 36" xfId="475"/>
    <cellStyle name="Normal 23 2 36 2" xfId="9452"/>
    <cellStyle name="Normal 23 2 36 2 2" xfId="41058"/>
    <cellStyle name="Normal 23 2 36 2 3" xfId="28201"/>
    <cellStyle name="Normal 23 2 36 2 4" xfId="18826"/>
    <cellStyle name="Normal 23 2 36 3" xfId="22548"/>
    <cellStyle name="Normal 23 2 36 4" xfId="28442"/>
    <cellStyle name="Normal 23 2 36 5" xfId="32406"/>
    <cellStyle name="Normal 23 2 36 6" xfId="9932"/>
    <cellStyle name="Normal 23 2 37" xfId="354"/>
    <cellStyle name="Normal 23 2 37 2" xfId="6652"/>
    <cellStyle name="Normal 23 2 37 2 2" xfId="38260"/>
    <cellStyle name="Normal 23 2 37 2 3" xfId="25403"/>
    <cellStyle name="Normal 23 2 37 2 4" xfId="16028"/>
    <cellStyle name="Normal 23 2 37 3" xfId="19066"/>
    <cellStyle name="Normal 23 2 37 4" xfId="9812"/>
    <cellStyle name="Normal 23 2 38" xfId="4036"/>
    <cellStyle name="Normal 23 2 38 2" xfId="35650"/>
    <cellStyle name="Normal 23 2 38 3" xfId="22792"/>
    <cellStyle name="Normal 23 2 38 4" xfId="13417"/>
    <cellStyle name="Normal 23 2 39" xfId="18946"/>
    <cellStyle name="Normal 23 2 4" xfId="145"/>
    <cellStyle name="Normal 23 2 4 10" xfId="1477"/>
    <cellStyle name="Normal 23 2 4 10 2" xfId="6955"/>
    <cellStyle name="Normal 23 2 4 10 2 2" xfId="38561"/>
    <cellStyle name="Normal 23 2 4 10 2 3" xfId="25704"/>
    <cellStyle name="Normal 23 2 4 10 2 4" xfId="16329"/>
    <cellStyle name="Normal 23 2 4 10 3" xfId="20058"/>
    <cellStyle name="Normal 23 2 4 10 4" xfId="29434"/>
    <cellStyle name="Normal 23 2 4 10 5" xfId="33158"/>
    <cellStyle name="Normal 23 2 4 10 6" xfId="10924"/>
    <cellStyle name="Normal 23 2 4 11" xfId="1609"/>
    <cellStyle name="Normal 23 2 4 11 2" xfId="7089"/>
    <cellStyle name="Normal 23 2 4 11 2 2" xfId="38695"/>
    <cellStyle name="Normal 23 2 4 11 2 3" xfId="25838"/>
    <cellStyle name="Normal 23 2 4 11 2 4" xfId="16463"/>
    <cellStyle name="Normal 23 2 4 11 3" xfId="20185"/>
    <cellStyle name="Normal 23 2 4 11 4" xfId="29561"/>
    <cellStyle name="Normal 23 2 4 11 5" xfId="33284"/>
    <cellStyle name="Normal 23 2 4 11 6" xfId="11051"/>
    <cellStyle name="Normal 23 2 4 12" xfId="1725"/>
    <cellStyle name="Normal 23 2 4 12 2" xfId="7204"/>
    <cellStyle name="Normal 23 2 4 12 2 2" xfId="38810"/>
    <cellStyle name="Normal 23 2 4 12 2 3" xfId="25953"/>
    <cellStyle name="Normal 23 2 4 12 2 4" xfId="16578"/>
    <cellStyle name="Normal 23 2 4 12 3" xfId="20300"/>
    <cellStyle name="Normal 23 2 4 12 4" xfId="29676"/>
    <cellStyle name="Normal 23 2 4 12 5" xfId="33399"/>
    <cellStyle name="Normal 23 2 4 12 6" xfId="11166"/>
    <cellStyle name="Normal 23 2 4 13" xfId="1899"/>
    <cellStyle name="Normal 23 2 4 13 2" xfId="7377"/>
    <cellStyle name="Normal 23 2 4 13 2 2" xfId="38983"/>
    <cellStyle name="Normal 23 2 4 13 2 3" xfId="26126"/>
    <cellStyle name="Normal 23 2 4 13 2 4" xfId="16751"/>
    <cellStyle name="Normal 23 2 4 13 3" xfId="20473"/>
    <cellStyle name="Normal 23 2 4 13 4" xfId="29849"/>
    <cellStyle name="Normal 23 2 4 13 5" xfId="33572"/>
    <cellStyle name="Normal 23 2 4 13 6" xfId="11339"/>
    <cellStyle name="Normal 23 2 4 14" xfId="2017"/>
    <cellStyle name="Normal 23 2 4 14 2" xfId="7494"/>
    <cellStyle name="Normal 23 2 4 14 2 2" xfId="39100"/>
    <cellStyle name="Normal 23 2 4 14 2 3" xfId="26243"/>
    <cellStyle name="Normal 23 2 4 14 2 4" xfId="16868"/>
    <cellStyle name="Normal 23 2 4 14 3" xfId="20590"/>
    <cellStyle name="Normal 23 2 4 14 4" xfId="29966"/>
    <cellStyle name="Normal 23 2 4 14 5" xfId="33689"/>
    <cellStyle name="Normal 23 2 4 14 6" xfId="11456"/>
    <cellStyle name="Normal 23 2 4 15" xfId="2134"/>
    <cellStyle name="Normal 23 2 4 15 2" xfId="7610"/>
    <cellStyle name="Normal 23 2 4 15 2 2" xfId="39216"/>
    <cellStyle name="Normal 23 2 4 15 2 3" xfId="26359"/>
    <cellStyle name="Normal 23 2 4 15 2 4" xfId="16984"/>
    <cellStyle name="Normal 23 2 4 15 3" xfId="20706"/>
    <cellStyle name="Normal 23 2 4 15 4" xfId="30082"/>
    <cellStyle name="Normal 23 2 4 15 5" xfId="33805"/>
    <cellStyle name="Normal 23 2 4 15 6" xfId="11572"/>
    <cellStyle name="Normal 23 2 4 16" xfId="2253"/>
    <cellStyle name="Normal 23 2 4 16 2" xfId="7728"/>
    <cellStyle name="Normal 23 2 4 16 2 2" xfId="39334"/>
    <cellStyle name="Normal 23 2 4 16 2 3" xfId="26477"/>
    <cellStyle name="Normal 23 2 4 16 2 4" xfId="17102"/>
    <cellStyle name="Normal 23 2 4 16 3" xfId="20824"/>
    <cellStyle name="Normal 23 2 4 16 4" xfId="30200"/>
    <cellStyle name="Normal 23 2 4 16 5" xfId="33923"/>
    <cellStyle name="Normal 23 2 4 16 6" xfId="11690"/>
    <cellStyle name="Normal 23 2 4 17" xfId="2372"/>
    <cellStyle name="Normal 23 2 4 17 2" xfId="7846"/>
    <cellStyle name="Normal 23 2 4 17 2 2" xfId="39452"/>
    <cellStyle name="Normal 23 2 4 17 2 3" xfId="26595"/>
    <cellStyle name="Normal 23 2 4 17 2 4" xfId="17220"/>
    <cellStyle name="Normal 23 2 4 17 3" xfId="20942"/>
    <cellStyle name="Normal 23 2 4 17 4" xfId="30318"/>
    <cellStyle name="Normal 23 2 4 17 5" xfId="34041"/>
    <cellStyle name="Normal 23 2 4 17 6" xfId="11808"/>
    <cellStyle name="Normal 23 2 4 18" xfId="2489"/>
    <cellStyle name="Normal 23 2 4 18 2" xfId="7962"/>
    <cellStyle name="Normal 23 2 4 18 2 2" xfId="39568"/>
    <cellStyle name="Normal 23 2 4 18 2 3" xfId="26711"/>
    <cellStyle name="Normal 23 2 4 18 2 4" xfId="17336"/>
    <cellStyle name="Normal 23 2 4 18 3" xfId="21058"/>
    <cellStyle name="Normal 23 2 4 18 4" xfId="30434"/>
    <cellStyle name="Normal 23 2 4 18 5" xfId="34157"/>
    <cellStyle name="Normal 23 2 4 18 6" xfId="11924"/>
    <cellStyle name="Normal 23 2 4 19" xfId="2607"/>
    <cellStyle name="Normal 23 2 4 19 2" xfId="8079"/>
    <cellStyle name="Normal 23 2 4 19 2 2" xfId="39685"/>
    <cellStyle name="Normal 23 2 4 19 2 3" xfId="26828"/>
    <cellStyle name="Normal 23 2 4 19 2 4" xfId="17453"/>
    <cellStyle name="Normal 23 2 4 19 3" xfId="21175"/>
    <cellStyle name="Normal 23 2 4 19 4" xfId="30551"/>
    <cellStyle name="Normal 23 2 4 19 5" xfId="34274"/>
    <cellStyle name="Normal 23 2 4 19 6" xfId="12041"/>
    <cellStyle name="Normal 23 2 4 2" xfId="183"/>
    <cellStyle name="Normal 23 2 4 2 10" xfId="1647"/>
    <cellStyle name="Normal 23 2 4 2 10 2" xfId="7127"/>
    <cellStyle name="Normal 23 2 4 2 10 2 2" xfId="38733"/>
    <cellStyle name="Normal 23 2 4 2 10 2 3" xfId="25876"/>
    <cellStyle name="Normal 23 2 4 2 10 2 4" xfId="16501"/>
    <cellStyle name="Normal 23 2 4 2 10 3" xfId="20223"/>
    <cellStyle name="Normal 23 2 4 2 10 4" xfId="29599"/>
    <cellStyle name="Normal 23 2 4 2 10 5" xfId="33322"/>
    <cellStyle name="Normal 23 2 4 2 10 6" xfId="11089"/>
    <cellStyle name="Normal 23 2 4 2 11" xfId="1763"/>
    <cellStyle name="Normal 23 2 4 2 11 2" xfId="7242"/>
    <cellStyle name="Normal 23 2 4 2 11 2 2" xfId="38848"/>
    <cellStyle name="Normal 23 2 4 2 11 2 3" xfId="25991"/>
    <cellStyle name="Normal 23 2 4 2 11 2 4" xfId="16616"/>
    <cellStyle name="Normal 23 2 4 2 11 3" xfId="20338"/>
    <cellStyle name="Normal 23 2 4 2 11 4" xfId="29714"/>
    <cellStyle name="Normal 23 2 4 2 11 5" xfId="33437"/>
    <cellStyle name="Normal 23 2 4 2 11 6" xfId="11204"/>
    <cellStyle name="Normal 23 2 4 2 12" xfId="1937"/>
    <cellStyle name="Normal 23 2 4 2 12 2" xfId="7415"/>
    <cellStyle name="Normal 23 2 4 2 12 2 2" xfId="39021"/>
    <cellStyle name="Normal 23 2 4 2 12 2 3" xfId="26164"/>
    <cellStyle name="Normal 23 2 4 2 12 2 4" xfId="16789"/>
    <cellStyle name="Normal 23 2 4 2 12 3" xfId="20511"/>
    <cellStyle name="Normal 23 2 4 2 12 4" xfId="29887"/>
    <cellStyle name="Normal 23 2 4 2 12 5" xfId="33610"/>
    <cellStyle name="Normal 23 2 4 2 12 6" xfId="11377"/>
    <cellStyle name="Normal 23 2 4 2 13" xfId="2055"/>
    <cellStyle name="Normal 23 2 4 2 13 2" xfId="7532"/>
    <cellStyle name="Normal 23 2 4 2 13 2 2" xfId="39138"/>
    <cellStyle name="Normal 23 2 4 2 13 2 3" xfId="26281"/>
    <cellStyle name="Normal 23 2 4 2 13 2 4" xfId="16906"/>
    <cellStyle name="Normal 23 2 4 2 13 3" xfId="20628"/>
    <cellStyle name="Normal 23 2 4 2 13 4" xfId="30004"/>
    <cellStyle name="Normal 23 2 4 2 13 5" xfId="33727"/>
    <cellStyle name="Normal 23 2 4 2 13 6" xfId="11494"/>
    <cellStyle name="Normal 23 2 4 2 14" xfId="2172"/>
    <cellStyle name="Normal 23 2 4 2 14 2" xfId="7648"/>
    <cellStyle name="Normal 23 2 4 2 14 2 2" xfId="39254"/>
    <cellStyle name="Normal 23 2 4 2 14 2 3" xfId="26397"/>
    <cellStyle name="Normal 23 2 4 2 14 2 4" xfId="17022"/>
    <cellStyle name="Normal 23 2 4 2 14 3" xfId="20744"/>
    <cellStyle name="Normal 23 2 4 2 14 4" xfId="30120"/>
    <cellStyle name="Normal 23 2 4 2 14 5" xfId="33843"/>
    <cellStyle name="Normal 23 2 4 2 14 6" xfId="11610"/>
    <cellStyle name="Normal 23 2 4 2 15" xfId="2291"/>
    <cellStyle name="Normal 23 2 4 2 15 2" xfId="7766"/>
    <cellStyle name="Normal 23 2 4 2 15 2 2" xfId="39372"/>
    <cellStyle name="Normal 23 2 4 2 15 2 3" xfId="26515"/>
    <cellStyle name="Normal 23 2 4 2 15 2 4" xfId="17140"/>
    <cellStyle name="Normal 23 2 4 2 15 3" xfId="20862"/>
    <cellStyle name="Normal 23 2 4 2 15 4" xfId="30238"/>
    <cellStyle name="Normal 23 2 4 2 15 5" xfId="33961"/>
    <cellStyle name="Normal 23 2 4 2 15 6" xfId="11728"/>
    <cellStyle name="Normal 23 2 4 2 16" xfId="2410"/>
    <cellStyle name="Normal 23 2 4 2 16 2" xfId="7884"/>
    <cellStyle name="Normal 23 2 4 2 16 2 2" xfId="39490"/>
    <cellStyle name="Normal 23 2 4 2 16 2 3" xfId="26633"/>
    <cellStyle name="Normal 23 2 4 2 16 2 4" xfId="17258"/>
    <cellStyle name="Normal 23 2 4 2 16 3" xfId="20980"/>
    <cellStyle name="Normal 23 2 4 2 16 4" xfId="30356"/>
    <cellStyle name="Normal 23 2 4 2 16 5" xfId="34079"/>
    <cellStyle name="Normal 23 2 4 2 16 6" xfId="11846"/>
    <cellStyle name="Normal 23 2 4 2 17" xfId="2527"/>
    <cellStyle name="Normal 23 2 4 2 17 2" xfId="8000"/>
    <cellStyle name="Normal 23 2 4 2 17 2 2" xfId="39606"/>
    <cellStyle name="Normal 23 2 4 2 17 2 3" xfId="26749"/>
    <cellStyle name="Normal 23 2 4 2 17 2 4" xfId="17374"/>
    <cellStyle name="Normal 23 2 4 2 17 3" xfId="21096"/>
    <cellStyle name="Normal 23 2 4 2 17 4" xfId="30472"/>
    <cellStyle name="Normal 23 2 4 2 17 5" xfId="34195"/>
    <cellStyle name="Normal 23 2 4 2 17 6" xfId="11962"/>
    <cellStyle name="Normal 23 2 4 2 18" xfId="2645"/>
    <cellStyle name="Normal 23 2 4 2 18 2" xfId="8117"/>
    <cellStyle name="Normal 23 2 4 2 18 2 2" xfId="39723"/>
    <cellStyle name="Normal 23 2 4 2 18 2 3" xfId="26866"/>
    <cellStyle name="Normal 23 2 4 2 18 2 4" xfId="17491"/>
    <cellStyle name="Normal 23 2 4 2 18 3" xfId="21213"/>
    <cellStyle name="Normal 23 2 4 2 18 4" xfId="30589"/>
    <cellStyle name="Normal 23 2 4 2 18 5" xfId="34312"/>
    <cellStyle name="Normal 23 2 4 2 18 6" xfId="12079"/>
    <cellStyle name="Normal 23 2 4 2 19" xfId="2765"/>
    <cellStyle name="Normal 23 2 4 2 19 2" xfId="8236"/>
    <cellStyle name="Normal 23 2 4 2 19 2 2" xfId="39842"/>
    <cellStyle name="Normal 23 2 4 2 19 2 3" xfId="26985"/>
    <cellStyle name="Normal 23 2 4 2 19 2 4" xfId="17610"/>
    <cellStyle name="Normal 23 2 4 2 19 3" xfId="21332"/>
    <cellStyle name="Normal 23 2 4 2 19 4" xfId="30708"/>
    <cellStyle name="Normal 23 2 4 2 19 5" xfId="34431"/>
    <cellStyle name="Normal 23 2 4 2 19 6" xfId="12198"/>
    <cellStyle name="Normal 23 2 4 2 2" xfId="304"/>
    <cellStyle name="Normal 23 2 4 2 2 2" xfId="690"/>
    <cellStyle name="Normal 23 2 4 2 2 2 2" xfId="4902"/>
    <cellStyle name="Normal 23 2 4 2 2 2 2 2" xfId="6160"/>
    <cellStyle name="Normal 23 2 4 2 2 2 2 2 2" xfId="37768"/>
    <cellStyle name="Normal 23 2 4 2 2 2 2 2 3" xfId="24911"/>
    <cellStyle name="Normal 23 2 4 2 2 2 2 2 4" xfId="15536"/>
    <cellStyle name="Normal 23 2 4 2 2 2 2 3" xfId="36510"/>
    <cellStyle name="Normal 23 2 4 2 2 2 2 4" xfId="23653"/>
    <cellStyle name="Normal 23 2 4 2 2 2 2 5" xfId="14278"/>
    <cellStyle name="Normal 23 2 4 2 2 2 3" xfId="5704"/>
    <cellStyle name="Normal 23 2 4 2 2 2 3 2" xfId="37312"/>
    <cellStyle name="Normal 23 2 4 2 2 2 3 3" xfId="24455"/>
    <cellStyle name="Normal 23 2 4 2 2 2 3 4" xfId="15080"/>
    <cellStyle name="Normal 23 2 4 2 2 2 4" xfId="4444"/>
    <cellStyle name="Normal 23 2 4 2 2 2 4 2" xfId="36058"/>
    <cellStyle name="Normal 23 2 4 2 2 2 4 3" xfId="23200"/>
    <cellStyle name="Normal 23 2 4 2 2 2 4 4" xfId="13825"/>
    <cellStyle name="Normal 23 2 4 2 2 2 5" xfId="32355"/>
    <cellStyle name="Normal 23 2 4 2 2 2 6" xfId="22705"/>
    <cellStyle name="Normal 23 2 4 2 2 2 7" xfId="10144"/>
    <cellStyle name="Normal 23 2 4 2 2 3" xfId="4901"/>
    <cellStyle name="Normal 23 2 4 2 2 3 2" xfId="6159"/>
    <cellStyle name="Normal 23 2 4 2 2 3 2 2" xfId="37767"/>
    <cellStyle name="Normal 23 2 4 2 2 3 2 3" xfId="24910"/>
    <cellStyle name="Normal 23 2 4 2 2 3 2 4" xfId="15535"/>
    <cellStyle name="Normal 23 2 4 2 2 3 3" xfId="36509"/>
    <cellStyle name="Normal 23 2 4 2 2 3 4" xfId="23652"/>
    <cellStyle name="Normal 23 2 4 2 2 3 5" xfId="14277"/>
    <cellStyle name="Normal 23 2 4 2 2 4" xfId="5625"/>
    <cellStyle name="Normal 23 2 4 2 2 4 2" xfId="37233"/>
    <cellStyle name="Normal 23 2 4 2 2 4 3" xfId="24376"/>
    <cellStyle name="Normal 23 2 4 2 2 4 4" xfId="15001"/>
    <cellStyle name="Normal 23 2 4 2 2 5" xfId="4365"/>
    <cellStyle name="Normal 23 2 4 2 2 5 2" xfId="35979"/>
    <cellStyle name="Normal 23 2 4 2 2 5 3" xfId="23121"/>
    <cellStyle name="Normal 23 2 4 2 2 5 4" xfId="13746"/>
    <cellStyle name="Normal 23 2 4 2 2 6" xfId="19278"/>
    <cellStyle name="Normal 23 2 4 2 2 7" xfId="28654"/>
    <cellStyle name="Normal 23 2 4 2 2 8" xfId="32114"/>
    <cellStyle name="Normal 23 2 4 2 2 9" xfId="9762"/>
    <cellStyle name="Normal 23 2 4 2 20" xfId="2880"/>
    <cellStyle name="Normal 23 2 4 2 20 2" xfId="8350"/>
    <cellStyle name="Normal 23 2 4 2 20 2 2" xfId="39956"/>
    <cellStyle name="Normal 23 2 4 2 20 2 3" xfId="27099"/>
    <cellStyle name="Normal 23 2 4 2 20 2 4" xfId="17724"/>
    <cellStyle name="Normal 23 2 4 2 20 3" xfId="21446"/>
    <cellStyle name="Normal 23 2 4 2 20 4" xfId="30822"/>
    <cellStyle name="Normal 23 2 4 2 20 5" xfId="34545"/>
    <cellStyle name="Normal 23 2 4 2 20 6" xfId="12312"/>
    <cellStyle name="Normal 23 2 4 2 21" xfId="2995"/>
    <cellStyle name="Normal 23 2 4 2 21 2" xfId="8464"/>
    <cellStyle name="Normal 23 2 4 2 21 2 2" xfId="40070"/>
    <cellStyle name="Normal 23 2 4 2 21 2 3" xfId="27213"/>
    <cellStyle name="Normal 23 2 4 2 21 2 4" xfId="17838"/>
    <cellStyle name="Normal 23 2 4 2 21 3" xfId="21560"/>
    <cellStyle name="Normal 23 2 4 2 21 4" xfId="30936"/>
    <cellStyle name="Normal 23 2 4 2 21 5" xfId="34659"/>
    <cellStyle name="Normal 23 2 4 2 21 6" xfId="12426"/>
    <cellStyle name="Normal 23 2 4 2 22" xfId="3110"/>
    <cellStyle name="Normal 23 2 4 2 22 2" xfId="8578"/>
    <cellStyle name="Normal 23 2 4 2 22 2 2" xfId="40184"/>
    <cellStyle name="Normal 23 2 4 2 22 2 3" xfId="27327"/>
    <cellStyle name="Normal 23 2 4 2 22 2 4" xfId="17952"/>
    <cellStyle name="Normal 23 2 4 2 22 3" xfId="21674"/>
    <cellStyle name="Normal 23 2 4 2 22 4" xfId="31050"/>
    <cellStyle name="Normal 23 2 4 2 22 5" xfId="34773"/>
    <cellStyle name="Normal 23 2 4 2 22 6" xfId="12540"/>
    <cellStyle name="Normal 23 2 4 2 23" xfId="3225"/>
    <cellStyle name="Normal 23 2 4 2 23 2" xfId="8692"/>
    <cellStyle name="Normal 23 2 4 2 23 2 2" xfId="40298"/>
    <cellStyle name="Normal 23 2 4 2 23 2 3" xfId="27441"/>
    <cellStyle name="Normal 23 2 4 2 23 2 4" xfId="18066"/>
    <cellStyle name="Normal 23 2 4 2 23 3" xfId="21788"/>
    <cellStyle name="Normal 23 2 4 2 23 4" xfId="31164"/>
    <cellStyle name="Normal 23 2 4 2 23 5" xfId="34887"/>
    <cellStyle name="Normal 23 2 4 2 23 6" xfId="12654"/>
    <cellStyle name="Normal 23 2 4 2 24" xfId="3340"/>
    <cellStyle name="Normal 23 2 4 2 24 2" xfId="8806"/>
    <cellStyle name="Normal 23 2 4 2 24 2 2" xfId="40412"/>
    <cellStyle name="Normal 23 2 4 2 24 2 3" xfId="27555"/>
    <cellStyle name="Normal 23 2 4 2 24 2 4" xfId="18180"/>
    <cellStyle name="Normal 23 2 4 2 24 3" xfId="21902"/>
    <cellStyle name="Normal 23 2 4 2 24 4" xfId="31278"/>
    <cellStyle name="Normal 23 2 4 2 24 5" xfId="35001"/>
    <cellStyle name="Normal 23 2 4 2 24 6" xfId="12768"/>
    <cellStyle name="Normal 23 2 4 2 25" xfId="3458"/>
    <cellStyle name="Normal 23 2 4 2 25 2" xfId="8923"/>
    <cellStyle name="Normal 23 2 4 2 25 2 2" xfId="40529"/>
    <cellStyle name="Normal 23 2 4 2 25 2 3" xfId="27672"/>
    <cellStyle name="Normal 23 2 4 2 25 2 4" xfId="18297"/>
    <cellStyle name="Normal 23 2 4 2 25 3" xfId="22019"/>
    <cellStyle name="Normal 23 2 4 2 25 4" xfId="31395"/>
    <cellStyle name="Normal 23 2 4 2 25 5" xfId="35118"/>
    <cellStyle name="Normal 23 2 4 2 25 6" xfId="12885"/>
    <cellStyle name="Normal 23 2 4 2 26" xfId="3578"/>
    <cellStyle name="Normal 23 2 4 2 26 2" xfId="9042"/>
    <cellStyle name="Normal 23 2 4 2 26 2 2" xfId="40648"/>
    <cellStyle name="Normal 23 2 4 2 26 2 3" xfId="27791"/>
    <cellStyle name="Normal 23 2 4 2 26 2 4" xfId="18416"/>
    <cellStyle name="Normal 23 2 4 2 26 3" xfId="22138"/>
    <cellStyle name="Normal 23 2 4 2 26 4" xfId="31514"/>
    <cellStyle name="Normal 23 2 4 2 26 5" xfId="35237"/>
    <cellStyle name="Normal 23 2 4 2 26 6" xfId="13004"/>
    <cellStyle name="Normal 23 2 4 2 27" xfId="3710"/>
    <cellStyle name="Normal 23 2 4 2 27 2" xfId="9173"/>
    <cellStyle name="Normal 23 2 4 2 27 2 2" xfId="40779"/>
    <cellStyle name="Normal 23 2 4 2 27 2 3" xfId="27922"/>
    <cellStyle name="Normal 23 2 4 2 27 2 4" xfId="18547"/>
    <cellStyle name="Normal 23 2 4 2 27 3" xfId="22269"/>
    <cellStyle name="Normal 23 2 4 2 27 4" xfId="31645"/>
    <cellStyle name="Normal 23 2 4 2 27 5" xfId="35368"/>
    <cellStyle name="Normal 23 2 4 2 27 6" xfId="13135"/>
    <cellStyle name="Normal 23 2 4 2 28" xfId="3826"/>
    <cellStyle name="Normal 23 2 4 2 28 2" xfId="9288"/>
    <cellStyle name="Normal 23 2 4 2 28 2 2" xfId="40894"/>
    <cellStyle name="Normal 23 2 4 2 28 2 3" xfId="28037"/>
    <cellStyle name="Normal 23 2 4 2 28 2 4" xfId="18662"/>
    <cellStyle name="Normal 23 2 4 2 28 3" xfId="22384"/>
    <cellStyle name="Normal 23 2 4 2 28 4" xfId="31760"/>
    <cellStyle name="Normal 23 2 4 2 28 5" xfId="35483"/>
    <cellStyle name="Normal 23 2 4 2 28 6" xfId="13250"/>
    <cellStyle name="Normal 23 2 4 2 29" xfId="3941"/>
    <cellStyle name="Normal 23 2 4 2 29 2" xfId="9402"/>
    <cellStyle name="Normal 23 2 4 2 29 2 2" xfId="41008"/>
    <cellStyle name="Normal 23 2 4 2 29 2 3" xfId="28151"/>
    <cellStyle name="Normal 23 2 4 2 29 2 4" xfId="18776"/>
    <cellStyle name="Normal 23 2 4 2 29 3" xfId="22498"/>
    <cellStyle name="Normal 23 2 4 2 29 4" xfId="31874"/>
    <cellStyle name="Normal 23 2 4 2 29 5" xfId="35597"/>
    <cellStyle name="Normal 23 2 4 2 29 6" xfId="13364"/>
    <cellStyle name="Normal 23 2 4 2 3" xfId="821"/>
    <cellStyle name="Normal 23 2 4 2 3 2" xfId="4903"/>
    <cellStyle name="Normal 23 2 4 2 3 2 2" xfId="6161"/>
    <cellStyle name="Normal 23 2 4 2 3 2 2 2" xfId="37769"/>
    <cellStyle name="Normal 23 2 4 2 3 2 2 3" xfId="24912"/>
    <cellStyle name="Normal 23 2 4 2 3 2 2 4" xfId="15537"/>
    <cellStyle name="Normal 23 2 4 2 3 2 3" xfId="36511"/>
    <cellStyle name="Normal 23 2 4 2 3 2 4" xfId="23654"/>
    <cellStyle name="Normal 23 2 4 2 3 2 5" xfId="14279"/>
    <cellStyle name="Normal 23 2 4 2 3 3" xfId="5705"/>
    <cellStyle name="Normal 23 2 4 2 3 3 2" xfId="37313"/>
    <cellStyle name="Normal 23 2 4 2 3 3 3" xfId="24456"/>
    <cellStyle name="Normal 23 2 4 2 3 3 4" xfId="15081"/>
    <cellStyle name="Normal 23 2 4 2 3 4" xfId="4445"/>
    <cellStyle name="Normal 23 2 4 2 3 4 2" xfId="36059"/>
    <cellStyle name="Normal 23 2 4 2 3 4 3" xfId="23201"/>
    <cellStyle name="Normal 23 2 4 2 3 4 4" xfId="13826"/>
    <cellStyle name="Normal 23 2 4 2 3 5" xfId="19408"/>
    <cellStyle name="Normal 23 2 4 2 3 6" xfId="28784"/>
    <cellStyle name="Normal 23 2 4 2 3 7" xfId="32235"/>
    <cellStyle name="Normal 23 2 4 2 3 8" xfId="10274"/>
    <cellStyle name="Normal 23 2 4 2 30" xfId="545"/>
    <cellStyle name="Normal 23 2 4 2 30 2" xfId="9522"/>
    <cellStyle name="Normal 23 2 4 2 30 2 2" xfId="41128"/>
    <cellStyle name="Normal 23 2 4 2 30 2 3" xfId="28271"/>
    <cellStyle name="Normal 23 2 4 2 30 2 4" xfId="18896"/>
    <cellStyle name="Normal 23 2 4 2 30 3" xfId="22618"/>
    <cellStyle name="Normal 23 2 4 2 30 4" xfId="28512"/>
    <cellStyle name="Normal 23 2 4 2 30 5" xfId="32476"/>
    <cellStyle name="Normal 23 2 4 2 30 6" xfId="10002"/>
    <cellStyle name="Normal 23 2 4 2 31" xfId="424"/>
    <cellStyle name="Normal 23 2 4 2 31 2" xfId="6647"/>
    <cellStyle name="Normal 23 2 4 2 31 2 2" xfId="38255"/>
    <cellStyle name="Normal 23 2 4 2 31 2 3" xfId="25398"/>
    <cellStyle name="Normal 23 2 4 2 31 2 4" xfId="16023"/>
    <cellStyle name="Normal 23 2 4 2 31 3" xfId="19136"/>
    <cellStyle name="Normal 23 2 4 2 31 4" xfId="9882"/>
    <cellStyle name="Normal 23 2 4 2 32" xfId="4106"/>
    <cellStyle name="Normal 23 2 4 2 32 2" xfId="35720"/>
    <cellStyle name="Normal 23 2 4 2 32 3" xfId="22862"/>
    <cellStyle name="Normal 23 2 4 2 32 4" xfId="13487"/>
    <cellStyle name="Normal 23 2 4 2 33" xfId="19016"/>
    <cellStyle name="Normal 23 2 4 2 34" xfId="28392"/>
    <cellStyle name="Normal 23 2 4 2 35" xfId="31994"/>
    <cellStyle name="Normal 23 2 4 2 36" xfId="9642"/>
    <cellStyle name="Normal 23 2 4 2 4" xfId="938"/>
    <cellStyle name="Normal 23 2 4 2 4 2" xfId="4904"/>
    <cellStyle name="Normal 23 2 4 2 4 2 2" xfId="6162"/>
    <cellStyle name="Normal 23 2 4 2 4 2 2 2" xfId="37770"/>
    <cellStyle name="Normal 23 2 4 2 4 2 2 3" xfId="24913"/>
    <cellStyle name="Normal 23 2 4 2 4 2 2 4" xfId="15538"/>
    <cellStyle name="Normal 23 2 4 2 4 2 3" xfId="36512"/>
    <cellStyle name="Normal 23 2 4 2 4 2 4" xfId="23655"/>
    <cellStyle name="Normal 23 2 4 2 4 2 5" xfId="14280"/>
    <cellStyle name="Normal 23 2 4 2 4 3" xfId="5967"/>
    <cellStyle name="Normal 23 2 4 2 4 3 2" xfId="37575"/>
    <cellStyle name="Normal 23 2 4 2 4 3 3" xfId="24718"/>
    <cellStyle name="Normal 23 2 4 2 4 3 4" xfId="15343"/>
    <cellStyle name="Normal 23 2 4 2 4 4" xfId="4708"/>
    <cellStyle name="Normal 23 2 4 2 4 4 2" xfId="36319"/>
    <cellStyle name="Normal 23 2 4 2 4 4 3" xfId="23462"/>
    <cellStyle name="Normal 23 2 4 2 4 4 4" xfId="14087"/>
    <cellStyle name="Normal 23 2 4 2 4 5" xfId="19524"/>
    <cellStyle name="Normal 23 2 4 2 4 6" xfId="28900"/>
    <cellStyle name="Normal 23 2 4 2 4 7" xfId="32624"/>
    <cellStyle name="Normal 23 2 4 2 4 8" xfId="10390"/>
    <cellStyle name="Normal 23 2 4 2 5" xfId="1054"/>
    <cellStyle name="Normal 23 2 4 2 5 2" xfId="6158"/>
    <cellStyle name="Normal 23 2 4 2 5 2 2" xfId="37766"/>
    <cellStyle name="Normal 23 2 4 2 5 2 3" xfId="24909"/>
    <cellStyle name="Normal 23 2 4 2 5 2 4" xfId="15534"/>
    <cellStyle name="Normal 23 2 4 2 5 3" xfId="4900"/>
    <cellStyle name="Normal 23 2 4 2 5 3 2" xfId="36508"/>
    <cellStyle name="Normal 23 2 4 2 5 3 3" xfId="23651"/>
    <cellStyle name="Normal 23 2 4 2 5 3 4" xfId="14276"/>
    <cellStyle name="Normal 23 2 4 2 5 4" xfId="19639"/>
    <cellStyle name="Normal 23 2 4 2 5 5" xfId="29015"/>
    <cellStyle name="Normal 23 2 4 2 5 6" xfId="32739"/>
    <cellStyle name="Normal 23 2 4 2 5 7" xfId="10505"/>
    <cellStyle name="Normal 23 2 4 2 6" xfId="1170"/>
    <cellStyle name="Normal 23 2 4 2 6 2" xfId="6996"/>
    <cellStyle name="Normal 23 2 4 2 6 2 2" xfId="38602"/>
    <cellStyle name="Normal 23 2 4 2 6 2 3" xfId="25745"/>
    <cellStyle name="Normal 23 2 4 2 6 2 4" xfId="16370"/>
    <cellStyle name="Normal 23 2 4 2 6 3" xfId="4223"/>
    <cellStyle name="Normal 23 2 4 2 6 3 2" xfId="35837"/>
    <cellStyle name="Normal 23 2 4 2 6 3 3" xfId="22979"/>
    <cellStyle name="Normal 23 2 4 2 6 3 4" xfId="13604"/>
    <cellStyle name="Normal 23 2 4 2 6 4" xfId="19754"/>
    <cellStyle name="Normal 23 2 4 2 6 5" xfId="29130"/>
    <cellStyle name="Normal 23 2 4 2 6 6" xfId="32854"/>
    <cellStyle name="Normal 23 2 4 2 6 7" xfId="10620"/>
    <cellStyle name="Normal 23 2 4 2 7" xfId="1285"/>
    <cellStyle name="Normal 23 2 4 2 7 2" xfId="5479"/>
    <cellStyle name="Normal 23 2 4 2 7 2 2" xfId="37087"/>
    <cellStyle name="Normal 23 2 4 2 7 2 3" xfId="24230"/>
    <cellStyle name="Normal 23 2 4 2 7 2 4" xfId="14855"/>
    <cellStyle name="Normal 23 2 4 2 7 3" xfId="19868"/>
    <cellStyle name="Normal 23 2 4 2 7 4" xfId="29244"/>
    <cellStyle name="Normal 23 2 4 2 7 5" xfId="32968"/>
    <cellStyle name="Normal 23 2 4 2 7 6" xfId="10734"/>
    <cellStyle name="Normal 23 2 4 2 8" xfId="1400"/>
    <cellStyle name="Normal 23 2 4 2 8 2" xfId="6779"/>
    <cellStyle name="Normal 23 2 4 2 8 2 2" xfId="38385"/>
    <cellStyle name="Normal 23 2 4 2 8 2 3" xfId="25528"/>
    <cellStyle name="Normal 23 2 4 2 8 2 4" xfId="16153"/>
    <cellStyle name="Normal 23 2 4 2 8 3" xfId="19982"/>
    <cellStyle name="Normal 23 2 4 2 8 4" xfId="29358"/>
    <cellStyle name="Normal 23 2 4 2 8 5" xfId="33082"/>
    <cellStyle name="Normal 23 2 4 2 8 6" xfId="10848"/>
    <cellStyle name="Normal 23 2 4 2 9" xfId="1515"/>
    <cellStyle name="Normal 23 2 4 2 9 2" xfId="5387"/>
    <cellStyle name="Normal 23 2 4 2 9 2 2" xfId="36995"/>
    <cellStyle name="Normal 23 2 4 2 9 2 3" xfId="24138"/>
    <cellStyle name="Normal 23 2 4 2 9 2 4" xfId="14763"/>
    <cellStyle name="Normal 23 2 4 2 9 3" xfId="20096"/>
    <cellStyle name="Normal 23 2 4 2 9 4" xfId="29472"/>
    <cellStyle name="Normal 23 2 4 2 9 5" xfId="33196"/>
    <cellStyle name="Normal 23 2 4 2 9 6" xfId="10962"/>
    <cellStyle name="Normal 23 2 4 20" xfId="2727"/>
    <cellStyle name="Normal 23 2 4 20 2" xfId="8198"/>
    <cellStyle name="Normal 23 2 4 20 2 2" xfId="39804"/>
    <cellStyle name="Normal 23 2 4 20 2 3" xfId="26947"/>
    <cellStyle name="Normal 23 2 4 20 2 4" xfId="17572"/>
    <cellStyle name="Normal 23 2 4 20 3" xfId="21294"/>
    <cellStyle name="Normal 23 2 4 20 4" xfId="30670"/>
    <cellStyle name="Normal 23 2 4 20 5" xfId="34393"/>
    <cellStyle name="Normal 23 2 4 20 6" xfId="12160"/>
    <cellStyle name="Normal 23 2 4 21" xfId="2842"/>
    <cellStyle name="Normal 23 2 4 21 2" xfId="8312"/>
    <cellStyle name="Normal 23 2 4 21 2 2" xfId="39918"/>
    <cellStyle name="Normal 23 2 4 21 2 3" xfId="27061"/>
    <cellStyle name="Normal 23 2 4 21 2 4" xfId="17686"/>
    <cellStyle name="Normal 23 2 4 21 3" xfId="21408"/>
    <cellStyle name="Normal 23 2 4 21 4" xfId="30784"/>
    <cellStyle name="Normal 23 2 4 21 5" xfId="34507"/>
    <cellStyle name="Normal 23 2 4 21 6" xfId="12274"/>
    <cellStyle name="Normal 23 2 4 22" xfId="2957"/>
    <cellStyle name="Normal 23 2 4 22 2" xfId="8426"/>
    <cellStyle name="Normal 23 2 4 22 2 2" xfId="40032"/>
    <cellStyle name="Normal 23 2 4 22 2 3" xfId="27175"/>
    <cellStyle name="Normal 23 2 4 22 2 4" xfId="17800"/>
    <cellStyle name="Normal 23 2 4 22 3" xfId="21522"/>
    <cellStyle name="Normal 23 2 4 22 4" xfId="30898"/>
    <cellStyle name="Normal 23 2 4 22 5" xfId="34621"/>
    <cellStyle name="Normal 23 2 4 22 6" xfId="12388"/>
    <cellStyle name="Normal 23 2 4 23" xfId="3072"/>
    <cellStyle name="Normal 23 2 4 23 2" xfId="8540"/>
    <cellStyle name="Normal 23 2 4 23 2 2" xfId="40146"/>
    <cellStyle name="Normal 23 2 4 23 2 3" xfId="27289"/>
    <cellStyle name="Normal 23 2 4 23 2 4" xfId="17914"/>
    <cellStyle name="Normal 23 2 4 23 3" xfId="21636"/>
    <cellStyle name="Normal 23 2 4 23 4" xfId="31012"/>
    <cellStyle name="Normal 23 2 4 23 5" xfId="34735"/>
    <cellStyle name="Normal 23 2 4 23 6" xfId="12502"/>
    <cellStyle name="Normal 23 2 4 24" xfId="3187"/>
    <cellStyle name="Normal 23 2 4 24 2" xfId="8654"/>
    <cellStyle name="Normal 23 2 4 24 2 2" xfId="40260"/>
    <cellStyle name="Normal 23 2 4 24 2 3" xfId="27403"/>
    <cellStyle name="Normal 23 2 4 24 2 4" xfId="18028"/>
    <cellStyle name="Normal 23 2 4 24 3" xfId="21750"/>
    <cellStyle name="Normal 23 2 4 24 4" xfId="31126"/>
    <cellStyle name="Normal 23 2 4 24 5" xfId="34849"/>
    <cellStyle name="Normal 23 2 4 24 6" xfId="12616"/>
    <cellStyle name="Normal 23 2 4 25" xfId="3302"/>
    <cellStyle name="Normal 23 2 4 25 2" xfId="8768"/>
    <cellStyle name="Normal 23 2 4 25 2 2" xfId="40374"/>
    <cellStyle name="Normal 23 2 4 25 2 3" xfId="27517"/>
    <cellStyle name="Normal 23 2 4 25 2 4" xfId="18142"/>
    <cellStyle name="Normal 23 2 4 25 3" xfId="21864"/>
    <cellStyle name="Normal 23 2 4 25 4" xfId="31240"/>
    <cellStyle name="Normal 23 2 4 25 5" xfId="34963"/>
    <cellStyle name="Normal 23 2 4 25 6" xfId="12730"/>
    <cellStyle name="Normal 23 2 4 26" xfId="3420"/>
    <cellStyle name="Normal 23 2 4 26 2" xfId="8885"/>
    <cellStyle name="Normal 23 2 4 26 2 2" xfId="40491"/>
    <cellStyle name="Normal 23 2 4 26 2 3" xfId="27634"/>
    <cellStyle name="Normal 23 2 4 26 2 4" xfId="18259"/>
    <cellStyle name="Normal 23 2 4 26 3" xfId="21981"/>
    <cellStyle name="Normal 23 2 4 26 4" xfId="31357"/>
    <cellStyle name="Normal 23 2 4 26 5" xfId="35080"/>
    <cellStyle name="Normal 23 2 4 26 6" xfId="12847"/>
    <cellStyle name="Normal 23 2 4 27" xfId="3540"/>
    <cellStyle name="Normal 23 2 4 27 2" xfId="9004"/>
    <cellStyle name="Normal 23 2 4 27 2 2" xfId="40610"/>
    <cellStyle name="Normal 23 2 4 27 2 3" xfId="27753"/>
    <cellStyle name="Normal 23 2 4 27 2 4" xfId="18378"/>
    <cellStyle name="Normal 23 2 4 27 3" xfId="22100"/>
    <cellStyle name="Normal 23 2 4 27 4" xfId="31476"/>
    <cellStyle name="Normal 23 2 4 27 5" xfId="35199"/>
    <cellStyle name="Normal 23 2 4 27 6" xfId="12966"/>
    <cellStyle name="Normal 23 2 4 28" xfId="3672"/>
    <cellStyle name="Normal 23 2 4 28 2" xfId="9135"/>
    <cellStyle name="Normal 23 2 4 28 2 2" xfId="40741"/>
    <cellStyle name="Normal 23 2 4 28 2 3" xfId="27884"/>
    <cellStyle name="Normal 23 2 4 28 2 4" xfId="18509"/>
    <cellStyle name="Normal 23 2 4 28 3" xfId="22231"/>
    <cellStyle name="Normal 23 2 4 28 4" xfId="31607"/>
    <cellStyle name="Normal 23 2 4 28 5" xfId="35330"/>
    <cellStyle name="Normal 23 2 4 28 6" xfId="13097"/>
    <cellStyle name="Normal 23 2 4 29" xfId="3788"/>
    <cellStyle name="Normal 23 2 4 29 2" xfId="9250"/>
    <cellStyle name="Normal 23 2 4 29 2 2" xfId="40856"/>
    <cellStyle name="Normal 23 2 4 29 2 3" xfId="27999"/>
    <cellStyle name="Normal 23 2 4 29 2 4" xfId="18624"/>
    <cellStyle name="Normal 23 2 4 29 3" xfId="22346"/>
    <cellStyle name="Normal 23 2 4 29 4" xfId="31722"/>
    <cellStyle name="Normal 23 2 4 29 5" xfId="35445"/>
    <cellStyle name="Normal 23 2 4 29 6" xfId="13212"/>
    <cellStyle name="Normal 23 2 4 3" xfId="266"/>
    <cellStyle name="Normal 23 2 4 3 2" xfId="629"/>
    <cellStyle name="Normal 23 2 4 3 2 2" xfId="4906"/>
    <cellStyle name="Normal 23 2 4 3 2 2 2" xfId="6164"/>
    <cellStyle name="Normal 23 2 4 3 2 2 2 2" xfId="37772"/>
    <cellStyle name="Normal 23 2 4 3 2 2 2 3" xfId="24915"/>
    <cellStyle name="Normal 23 2 4 3 2 2 2 4" xfId="15540"/>
    <cellStyle name="Normal 23 2 4 3 2 2 3" xfId="36514"/>
    <cellStyle name="Normal 23 2 4 3 2 2 4" xfId="23657"/>
    <cellStyle name="Normal 23 2 4 3 2 2 5" xfId="14282"/>
    <cellStyle name="Normal 23 2 4 3 2 3" xfId="5706"/>
    <cellStyle name="Normal 23 2 4 3 2 3 2" xfId="37314"/>
    <cellStyle name="Normal 23 2 4 3 2 3 3" xfId="24457"/>
    <cellStyle name="Normal 23 2 4 3 2 3 4" xfId="15082"/>
    <cellStyle name="Normal 23 2 4 3 2 4" xfId="4446"/>
    <cellStyle name="Normal 23 2 4 3 2 4 2" xfId="36060"/>
    <cellStyle name="Normal 23 2 4 3 2 4 3" xfId="23202"/>
    <cellStyle name="Normal 23 2 4 3 2 4 4" xfId="13827"/>
    <cellStyle name="Normal 23 2 4 3 2 5" xfId="32317"/>
    <cellStyle name="Normal 23 2 4 3 2 6" xfId="22708"/>
    <cellStyle name="Normal 23 2 4 3 2 7" xfId="10084"/>
    <cellStyle name="Normal 23 2 4 3 3" xfId="4905"/>
    <cellStyle name="Normal 23 2 4 3 3 2" xfId="6163"/>
    <cellStyle name="Normal 23 2 4 3 3 2 2" xfId="37771"/>
    <cellStyle name="Normal 23 2 4 3 3 2 3" xfId="24914"/>
    <cellStyle name="Normal 23 2 4 3 3 2 4" xfId="15539"/>
    <cellStyle name="Normal 23 2 4 3 3 3" xfId="36513"/>
    <cellStyle name="Normal 23 2 4 3 3 4" xfId="23656"/>
    <cellStyle name="Normal 23 2 4 3 3 5" xfId="14281"/>
    <cellStyle name="Normal 23 2 4 3 4" xfId="5564"/>
    <cellStyle name="Normal 23 2 4 3 4 2" xfId="37172"/>
    <cellStyle name="Normal 23 2 4 3 4 3" xfId="24315"/>
    <cellStyle name="Normal 23 2 4 3 4 4" xfId="14940"/>
    <cellStyle name="Normal 23 2 4 3 5" xfId="4305"/>
    <cellStyle name="Normal 23 2 4 3 5 2" xfId="35919"/>
    <cellStyle name="Normal 23 2 4 3 5 3" xfId="23061"/>
    <cellStyle name="Normal 23 2 4 3 5 4" xfId="13686"/>
    <cellStyle name="Normal 23 2 4 3 6" xfId="19218"/>
    <cellStyle name="Normal 23 2 4 3 7" xfId="28594"/>
    <cellStyle name="Normal 23 2 4 3 8" xfId="32076"/>
    <cellStyle name="Normal 23 2 4 3 9" xfId="9724"/>
    <cellStyle name="Normal 23 2 4 30" xfId="3903"/>
    <cellStyle name="Normal 23 2 4 30 2" xfId="9364"/>
    <cellStyle name="Normal 23 2 4 30 2 2" xfId="40970"/>
    <cellStyle name="Normal 23 2 4 30 2 3" xfId="28113"/>
    <cellStyle name="Normal 23 2 4 30 2 4" xfId="18738"/>
    <cellStyle name="Normal 23 2 4 30 3" xfId="22460"/>
    <cellStyle name="Normal 23 2 4 30 4" xfId="31836"/>
    <cellStyle name="Normal 23 2 4 30 5" xfId="35559"/>
    <cellStyle name="Normal 23 2 4 30 6" xfId="13326"/>
    <cellStyle name="Normal 23 2 4 31" xfId="507"/>
    <cellStyle name="Normal 23 2 4 31 2" xfId="9484"/>
    <cellStyle name="Normal 23 2 4 31 2 2" xfId="41090"/>
    <cellStyle name="Normal 23 2 4 31 2 3" xfId="28233"/>
    <cellStyle name="Normal 23 2 4 31 2 4" xfId="18858"/>
    <cellStyle name="Normal 23 2 4 31 3" xfId="22580"/>
    <cellStyle name="Normal 23 2 4 31 4" xfId="28474"/>
    <cellStyle name="Normal 23 2 4 31 5" xfId="32438"/>
    <cellStyle name="Normal 23 2 4 31 6" xfId="9964"/>
    <cellStyle name="Normal 23 2 4 32" xfId="386"/>
    <cellStyle name="Normal 23 2 4 32 2" xfId="5384"/>
    <cellStyle name="Normal 23 2 4 32 2 2" xfId="36992"/>
    <cellStyle name="Normal 23 2 4 32 2 3" xfId="24135"/>
    <cellStyle name="Normal 23 2 4 32 2 4" xfId="14760"/>
    <cellStyle name="Normal 23 2 4 32 3" xfId="19098"/>
    <cellStyle name="Normal 23 2 4 32 4" xfId="9844"/>
    <cellStyle name="Normal 23 2 4 33" xfId="4068"/>
    <cellStyle name="Normal 23 2 4 33 2" xfId="35682"/>
    <cellStyle name="Normal 23 2 4 33 3" xfId="22824"/>
    <cellStyle name="Normal 23 2 4 33 4" xfId="13449"/>
    <cellStyle name="Normal 23 2 4 34" xfId="18978"/>
    <cellStyle name="Normal 23 2 4 35" xfId="28354"/>
    <cellStyle name="Normal 23 2 4 36" xfId="31956"/>
    <cellStyle name="Normal 23 2 4 37" xfId="9604"/>
    <cellStyle name="Normal 23 2 4 4" xfId="783"/>
    <cellStyle name="Normal 23 2 4 4 2" xfId="4907"/>
    <cellStyle name="Normal 23 2 4 4 2 2" xfId="6165"/>
    <cellStyle name="Normal 23 2 4 4 2 2 2" xfId="37773"/>
    <cellStyle name="Normal 23 2 4 4 2 2 3" xfId="24916"/>
    <cellStyle name="Normal 23 2 4 4 2 2 4" xfId="15541"/>
    <cellStyle name="Normal 23 2 4 4 2 3" xfId="36515"/>
    <cellStyle name="Normal 23 2 4 4 2 4" xfId="23658"/>
    <cellStyle name="Normal 23 2 4 4 2 5" xfId="14283"/>
    <cellStyle name="Normal 23 2 4 4 3" xfId="5707"/>
    <cellStyle name="Normal 23 2 4 4 3 2" xfId="37315"/>
    <cellStyle name="Normal 23 2 4 4 3 3" xfId="24458"/>
    <cellStyle name="Normal 23 2 4 4 3 4" xfId="15083"/>
    <cellStyle name="Normal 23 2 4 4 4" xfId="4447"/>
    <cellStyle name="Normal 23 2 4 4 4 2" xfId="36061"/>
    <cellStyle name="Normal 23 2 4 4 4 3" xfId="23203"/>
    <cellStyle name="Normal 23 2 4 4 4 4" xfId="13828"/>
    <cellStyle name="Normal 23 2 4 4 5" xfId="19370"/>
    <cellStyle name="Normal 23 2 4 4 6" xfId="28746"/>
    <cellStyle name="Normal 23 2 4 4 7" xfId="32197"/>
    <cellStyle name="Normal 23 2 4 4 8" xfId="10236"/>
    <cellStyle name="Normal 23 2 4 5" xfId="900"/>
    <cellStyle name="Normal 23 2 4 5 2" xfId="4908"/>
    <cellStyle name="Normal 23 2 4 5 2 2" xfId="6166"/>
    <cellStyle name="Normal 23 2 4 5 2 2 2" xfId="37774"/>
    <cellStyle name="Normal 23 2 4 5 2 2 3" xfId="24917"/>
    <cellStyle name="Normal 23 2 4 5 2 2 4" xfId="15542"/>
    <cellStyle name="Normal 23 2 4 5 2 3" xfId="36516"/>
    <cellStyle name="Normal 23 2 4 5 2 4" xfId="23659"/>
    <cellStyle name="Normal 23 2 4 5 2 5" xfId="14284"/>
    <cellStyle name="Normal 23 2 4 5 3" xfId="5929"/>
    <cellStyle name="Normal 23 2 4 5 3 2" xfId="37537"/>
    <cellStyle name="Normal 23 2 4 5 3 3" xfId="24680"/>
    <cellStyle name="Normal 23 2 4 5 3 4" xfId="15305"/>
    <cellStyle name="Normal 23 2 4 5 4" xfId="4670"/>
    <cellStyle name="Normal 23 2 4 5 4 2" xfId="36281"/>
    <cellStyle name="Normal 23 2 4 5 4 3" xfId="23424"/>
    <cellStyle name="Normal 23 2 4 5 4 4" xfId="14049"/>
    <cellStyle name="Normal 23 2 4 5 5" xfId="19486"/>
    <cellStyle name="Normal 23 2 4 5 6" xfId="28862"/>
    <cellStyle name="Normal 23 2 4 5 7" xfId="32586"/>
    <cellStyle name="Normal 23 2 4 5 8" xfId="10352"/>
    <cellStyle name="Normal 23 2 4 6" xfId="1016"/>
    <cellStyle name="Normal 23 2 4 6 2" xfId="6157"/>
    <cellStyle name="Normal 23 2 4 6 2 2" xfId="37765"/>
    <cellStyle name="Normal 23 2 4 6 2 3" xfId="24908"/>
    <cellStyle name="Normal 23 2 4 6 2 4" xfId="15533"/>
    <cellStyle name="Normal 23 2 4 6 3" xfId="4899"/>
    <cellStyle name="Normal 23 2 4 6 3 2" xfId="36507"/>
    <cellStyle name="Normal 23 2 4 6 3 3" xfId="23650"/>
    <cellStyle name="Normal 23 2 4 6 3 4" xfId="14275"/>
    <cellStyle name="Normal 23 2 4 6 4" xfId="19601"/>
    <cellStyle name="Normal 23 2 4 6 5" xfId="28977"/>
    <cellStyle name="Normal 23 2 4 6 6" xfId="32701"/>
    <cellStyle name="Normal 23 2 4 6 7" xfId="10467"/>
    <cellStyle name="Normal 23 2 4 7" xfId="1132"/>
    <cellStyle name="Normal 23 2 4 7 2" xfId="6678"/>
    <cellStyle name="Normal 23 2 4 7 2 2" xfId="38284"/>
    <cellStyle name="Normal 23 2 4 7 2 3" xfId="25427"/>
    <cellStyle name="Normal 23 2 4 7 2 4" xfId="16052"/>
    <cellStyle name="Normal 23 2 4 7 3" xfId="4185"/>
    <cellStyle name="Normal 23 2 4 7 3 2" xfId="35799"/>
    <cellStyle name="Normal 23 2 4 7 3 3" xfId="22941"/>
    <cellStyle name="Normal 23 2 4 7 3 4" xfId="13566"/>
    <cellStyle name="Normal 23 2 4 7 4" xfId="19716"/>
    <cellStyle name="Normal 23 2 4 7 5" xfId="29092"/>
    <cellStyle name="Normal 23 2 4 7 6" xfId="32816"/>
    <cellStyle name="Normal 23 2 4 7 7" xfId="10582"/>
    <cellStyle name="Normal 23 2 4 8" xfId="1247"/>
    <cellStyle name="Normal 23 2 4 8 2" xfId="5441"/>
    <cellStyle name="Normal 23 2 4 8 2 2" xfId="37049"/>
    <cellStyle name="Normal 23 2 4 8 2 3" xfId="24192"/>
    <cellStyle name="Normal 23 2 4 8 2 4" xfId="14817"/>
    <cellStyle name="Normal 23 2 4 8 3" xfId="19830"/>
    <cellStyle name="Normal 23 2 4 8 4" xfId="29206"/>
    <cellStyle name="Normal 23 2 4 8 5" xfId="32930"/>
    <cellStyle name="Normal 23 2 4 8 6" xfId="10696"/>
    <cellStyle name="Normal 23 2 4 9" xfId="1362"/>
    <cellStyle name="Normal 23 2 4 9 2" xfId="5397"/>
    <cellStyle name="Normal 23 2 4 9 2 2" xfId="37005"/>
    <cellStyle name="Normal 23 2 4 9 2 3" xfId="24148"/>
    <cellStyle name="Normal 23 2 4 9 2 4" xfId="14773"/>
    <cellStyle name="Normal 23 2 4 9 3" xfId="19944"/>
    <cellStyle name="Normal 23 2 4 9 4" xfId="29320"/>
    <cellStyle name="Normal 23 2 4 9 5" xfId="33044"/>
    <cellStyle name="Normal 23 2 4 9 6" xfId="10810"/>
    <cellStyle name="Normal 23 2 40" xfId="28322"/>
    <cellStyle name="Normal 23 2 41" xfId="31924"/>
    <cellStyle name="Normal 23 2 42" xfId="9572"/>
    <cellStyle name="Normal 23 2 5" xfId="153"/>
    <cellStyle name="Normal 23 2 5 10" xfId="1485"/>
    <cellStyle name="Normal 23 2 5 10 2" xfId="6617"/>
    <cellStyle name="Normal 23 2 5 10 2 2" xfId="38225"/>
    <cellStyle name="Normal 23 2 5 10 2 3" xfId="25368"/>
    <cellStyle name="Normal 23 2 5 10 2 4" xfId="15993"/>
    <cellStyle name="Normal 23 2 5 10 3" xfId="20066"/>
    <cellStyle name="Normal 23 2 5 10 4" xfId="29442"/>
    <cellStyle name="Normal 23 2 5 10 5" xfId="33166"/>
    <cellStyle name="Normal 23 2 5 10 6" xfId="10932"/>
    <cellStyle name="Normal 23 2 5 11" xfId="1617"/>
    <cellStyle name="Normal 23 2 5 11 2" xfId="7097"/>
    <cellStyle name="Normal 23 2 5 11 2 2" xfId="38703"/>
    <cellStyle name="Normal 23 2 5 11 2 3" xfId="25846"/>
    <cellStyle name="Normal 23 2 5 11 2 4" xfId="16471"/>
    <cellStyle name="Normal 23 2 5 11 3" xfId="20193"/>
    <cellStyle name="Normal 23 2 5 11 4" xfId="29569"/>
    <cellStyle name="Normal 23 2 5 11 5" xfId="33292"/>
    <cellStyle name="Normal 23 2 5 11 6" xfId="11059"/>
    <cellStyle name="Normal 23 2 5 12" xfId="1733"/>
    <cellStyle name="Normal 23 2 5 12 2" xfId="7212"/>
    <cellStyle name="Normal 23 2 5 12 2 2" xfId="38818"/>
    <cellStyle name="Normal 23 2 5 12 2 3" xfId="25961"/>
    <cellStyle name="Normal 23 2 5 12 2 4" xfId="16586"/>
    <cellStyle name="Normal 23 2 5 12 3" xfId="20308"/>
    <cellStyle name="Normal 23 2 5 12 4" xfId="29684"/>
    <cellStyle name="Normal 23 2 5 12 5" xfId="33407"/>
    <cellStyle name="Normal 23 2 5 12 6" xfId="11174"/>
    <cellStyle name="Normal 23 2 5 13" xfId="1907"/>
    <cellStyle name="Normal 23 2 5 13 2" xfId="7385"/>
    <cellStyle name="Normal 23 2 5 13 2 2" xfId="38991"/>
    <cellStyle name="Normal 23 2 5 13 2 3" xfId="26134"/>
    <cellStyle name="Normal 23 2 5 13 2 4" xfId="16759"/>
    <cellStyle name="Normal 23 2 5 13 3" xfId="20481"/>
    <cellStyle name="Normal 23 2 5 13 4" xfId="29857"/>
    <cellStyle name="Normal 23 2 5 13 5" xfId="33580"/>
    <cellStyle name="Normal 23 2 5 13 6" xfId="11347"/>
    <cellStyle name="Normal 23 2 5 14" xfId="2025"/>
    <cellStyle name="Normal 23 2 5 14 2" xfId="7502"/>
    <cellStyle name="Normal 23 2 5 14 2 2" xfId="39108"/>
    <cellStyle name="Normal 23 2 5 14 2 3" xfId="26251"/>
    <cellStyle name="Normal 23 2 5 14 2 4" xfId="16876"/>
    <cellStyle name="Normal 23 2 5 14 3" xfId="20598"/>
    <cellStyle name="Normal 23 2 5 14 4" xfId="29974"/>
    <cellStyle name="Normal 23 2 5 14 5" xfId="33697"/>
    <cellStyle name="Normal 23 2 5 14 6" xfId="11464"/>
    <cellStyle name="Normal 23 2 5 15" xfId="2142"/>
    <cellStyle name="Normal 23 2 5 15 2" xfId="7618"/>
    <cellStyle name="Normal 23 2 5 15 2 2" xfId="39224"/>
    <cellStyle name="Normal 23 2 5 15 2 3" xfId="26367"/>
    <cellStyle name="Normal 23 2 5 15 2 4" xfId="16992"/>
    <cellStyle name="Normal 23 2 5 15 3" xfId="20714"/>
    <cellStyle name="Normal 23 2 5 15 4" xfId="30090"/>
    <cellStyle name="Normal 23 2 5 15 5" xfId="33813"/>
    <cellStyle name="Normal 23 2 5 15 6" xfId="11580"/>
    <cellStyle name="Normal 23 2 5 16" xfId="2261"/>
    <cellStyle name="Normal 23 2 5 16 2" xfId="7736"/>
    <cellStyle name="Normal 23 2 5 16 2 2" xfId="39342"/>
    <cellStyle name="Normal 23 2 5 16 2 3" xfId="26485"/>
    <cellStyle name="Normal 23 2 5 16 2 4" xfId="17110"/>
    <cellStyle name="Normal 23 2 5 16 3" xfId="20832"/>
    <cellStyle name="Normal 23 2 5 16 4" xfId="30208"/>
    <cellStyle name="Normal 23 2 5 16 5" xfId="33931"/>
    <cellStyle name="Normal 23 2 5 16 6" xfId="11698"/>
    <cellStyle name="Normal 23 2 5 17" xfId="2380"/>
    <cellStyle name="Normal 23 2 5 17 2" xfId="7854"/>
    <cellStyle name="Normal 23 2 5 17 2 2" xfId="39460"/>
    <cellStyle name="Normal 23 2 5 17 2 3" xfId="26603"/>
    <cellStyle name="Normal 23 2 5 17 2 4" xfId="17228"/>
    <cellStyle name="Normal 23 2 5 17 3" xfId="20950"/>
    <cellStyle name="Normal 23 2 5 17 4" xfId="30326"/>
    <cellStyle name="Normal 23 2 5 17 5" xfId="34049"/>
    <cellStyle name="Normal 23 2 5 17 6" xfId="11816"/>
    <cellStyle name="Normal 23 2 5 18" xfId="2497"/>
    <cellStyle name="Normal 23 2 5 18 2" xfId="7970"/>
    <cellStyle name="Normal 23 2 5 18 2 2" xfId="39576"/>
    <cellStyle name="Normal 23 2 5 18 2 3" xfId="26719"/>
    <cellStyle name="Normal 23 2 5 18 2 4" xfId="17344"/>
    <cellStyle name="Normal 23 2 5 18 3" xfId="21066"/>
    <cellStyle name="Normal 23 2 5 18 4" xfId="30442"/>
    <cellStyle name="Normal 23 2 5 18 5" xfId="34165"/>
    <cellStyle name="Normal 23 2 5 18 6" xfId="11932"/>
    <cellStyle name="Normal 23 2 5 19" xfId="2615"/>
    <cellStyle name="Normal 23 2 5 19 2" xfId="8087"/>
    <cellStyle name="Normal 23 2 5 19 2 2" xfId="39693"/>
    <cellStyle name="Normal 23 2 5 19 2 3" xfId="26836"/>
    <cellStyle name="Normal 23 2 5 19 2 4" xfId="17461"/>
    <cellStyle name="Normal 23 2 5 19 3" xfId="21183"/>
    <cellStyle name="Normal 23 2 5 19 4" xfId="30559"/>
    <cellStyle name="Normal 23 2 5 19 5" xfId="34282"/>
    <cellStyle name="Normal 23 2 5 19 6" xfId="12049"/>
    <cellStyle name="Normal 23 2 5 2" xfId="184"/>
    <cellStyle name="Normal 23 2 5 2 10" xfId="1648"/>
    <cellStyle name="Normal 23 2 5 2 10 2" xfId="7128"/>
    <cellStyle name="Normal 23 2 5 2 10 2 2" xfId="38734"/>
    <cellStyle name="Normal 23 2 5 2 10 2 3" xfId="25877"/>
    <cellStyle name="Normal 23 2 5 2 10 2 4" xfId="16502"/>
    <cellStyle name="Normal 23 2 5 2 10 3" xfId="20224"/>
    <cellStyle name="Normal 23 2 5 2 10 4" xfId="29600"/>
    <cellStyle name="Normal 23 2 5 2 10 5" xfId="33323"/>
    <cellStyle name="Normal 23 2 5 2 10 6" xfId="11090"/>
    <cellStyle name="Normal 23 2 5 2 11" xfId="1764"/>
    <cellStyle name="Normal 23 2 5 2 11 2" xfId="7243"/>
    <cellStyle name="Normal 23 2 5 2 11 2 2" xfId="38849"/>
    <cellStyle name="Normal 23 2 5 2 11 2 3" xfId="25992"/>
    <cellStyle name="Normal 23 2 5 2 11 2 4" xfId="16617"/>
    <cellStyle name="Normal 23 2 5 2 11 3" xfId="20339"/>
    <cellStyle name="Normal 23 2 5 2 11 4" xfId="29715"/>
    <cellStyle name="Normal 23 2 5 2 11 5" xfId="33438"/>
    <cellStyle name="Normal 23 2 5 2 11 6" xfId="11205"/>
    <cellStyle name="Normal 23 2 5 2 12" xfId="1938"/>
    <cellStyle name="Normal 23 2 5 2 12 2" xfId="7416"/>
    <cellStyle name="Normal 23 2 5 2 12 2 2" xfId="39022"/>
    <cellStyle name="Normal 23 2 5 2 12 2 3" xfId="26165"/>
    <cellStyle name="Normal 23 2 5 2 12 2 4" xfId="16790"/>
    <cellStyle name="Normal 23 2 5 2 12 3" xfId="20512"/>
    <cellStyle name="Normal 23 2 5 2 12 4" xfId="29888"/>
    <cellStyle name="Normal 23 2 5 2 12 5" xfId="33611"/>
    <cellStyle name="Normal 23 2 5 2 12 6" xfId="11378"/>
    <cellStyle name="Normal 23 2 5 2 13" xfId="2056"/>
    <cellStyle name="Normal 23 2 5 2 13 2" xfId="7533"/>
    <cellStyle name="Normal 23 2 5 2 13 2 2" xfId="39139"/>
    <cellStyle name="Normal 23 2 5 2 13 2 3" xfId="26282"/>
    <cellStyle name="Normal 23 2 5 2 13 2 4" xfId="16907"/>
    <cellStyle name="Normal 23 2 5 2 13 3" xfId="20629"/>
    <cellStyle name="Normal 23 2 5 2 13 4" xfId="30005"/>
    <cellStyle name="Normal 23 2 5 2 13 5" xfId="33728"/>
    <cellStyle name="Normal 23 2 5 2 13 6" xfId="11495"/>
    <cellStyle name="Normal 23 2 5 2 14" xfId="2173"/>
    <cellStyle name="Normal 23 2 5 2 14 2" xfId="7649"/>
    <cellStyle name="Normal 23 2 5 2 14 2 2" xfId="39255"/>
    <cellStyle name="Normal 23 2 5 2 14 2 3" xfId="26398"/>
    <cellStyle name="Normal 23 2 5 2 14 2 4" xfId="17023"/>
    <cellStyle name="Normal 23 2 5 2 14 3" xfId="20745"/>
    <cellStyle name="Normal 23 2 5 2 14 4" xfId="30121"/>
    <cellStyle name="Normal 23 2 5 2 14 5" xfId="33844"/>
    <cellStyle name="Normal 23 2 5 2 14 6" xfId="11611"/>
    <cellStyle name="Normal 23 2 5 2 15" xfId="2292"/>
    <cellStyle name="Normal 23 2 5 2 15 2" xfId="7767"/>
    <cellStyle name="Normal 23 2 5 2 15 2 2" xfId="39373"/>
    <cellStyle name="Normal 23 2 5 2 15 2 3" xfId="26516"/>
    <cellStyle name="Normal 23 2 5 2 15 2 4" xfId="17141"/>
    <cellStyle name="Normal 23 2 5 2 15 3" xfId="20863"/>
    <cellStyle name="Normal 23 2 5 2 15 4" xfId="30239"/>
    <cellStyle name="Normal 23 2 5 2 15 5" xfId="33962"/>
    <cellStyle name="Normal 23 2 5 2 15 6" xfId="11729"/>
    <cellStyle name="Normal 23 2 5 2 16" xfId="2411"/>
    <cellStyle name="Normal 23 2 5 2 16 2" xfId="7885"/>
    <cellStyle name="Normal 23 2 5 2 16 2 2" xfId="39491"/>
    <cellStyle name="Normal 23 2 5 2 16 2 3" xfId="26634"/>
    <cellStyle name="Normal 23 2 5 2 16 2 4" xfId="17259"/>
    <cellStyle name="Normal 23 2 5 2 16 3" xfId="20981"/>
    <cellStyle name="Normal 23 2 5 2 16 4" xfId="30357"/>
    <cellStyle name="Normal 23 2 5 2 16 5" xfId="34080"/>
    <cellStyle name="Normal 23 2 5 2 16 6" xfId="11847"/>
    <cellStyle name="Normal 23 2 5 2 17" xfId="2528"/>
    <cellStyle name="Normal 23 2 5 2 17 2" xfId="8001"/>
    <cellStyle name="Normal 23 2 5 2 17 2 2" xfId="39607"/>
    <cellStyle name="Normal 23 2 5 2 17 2 3" xfId="26750"/>
    <cellStyle name="Normal 23 2 5 2 17 2 4" xfId="17375"/>
    <cellStyle name="Normal 23 2 5 2 17 3" xfId="21097"/>
    <cellStyle name="Normal 23 2 5 2 17 4" xfId="30473"/>
    <cellStyle name="Normal 23 2 5 2 17 5" xfId="34196"/>
    <cellStyle name="Normal 23 2 5 2 17 6" xfId="11963"/>
    <cellStyle name="Normal 23 2 5 2 18" xfId="2646"/>
    <cellStyle name="Normal 23 2 5 2 18 2" xfId="8118"/>
    <cellStyle name="Normal 23 2 5 2 18 2 2" xfId="39724"/>
    <cellStyle name="Normal 23 2 5 2 18 2 3" xfId="26867"/>
    <cellStyle name="Normal 23 2 5 2 18 2 4" xfId="17492"/>
    <cellStyle name="Normal 23 2 5 2 18 3" xfId="21214"/>
    <cellStyle name="Normal 23 2 5 2 18 4" xfId="30590"/>
    <cellStyle name="Normal 23 2 5 2 18 5" xfId="34313"/>
    <cellStyle name="Normal 23 2 5 2 18 6" xfId="12080"/>
    <cellStyle name="Normal 23 2 5 2 19" xfId="2766"/>
    <cellStyle name="Normal 23 2 5 2 19 2" xfId="8237"/>
    <cellStyle name="Normal 23 2 5 2 19 2 2" xfId="39843"/>
    <cellStyle name="Normal 23 2 5 2 19 2 3" xfId="26986"/>
    <cellStyle name="Normal 23 2 5 2 19 2 4" xfId="17611"/>
    <cellStyle name="Normal 23 2 5 2 19 3" xfId="21333"/>
    <cellStyle name="Normal 23 2 5 2 19 4" xfId="30709"/>
    <cellStyle name="Normal 23 2 5 2 19 5" xfId="34432"/>
    <cellStyle name="Normal 23 2 5 2 19 6" xfId="12199"/>
    <cellStyle name="Normal 23 2 5 2 2" xfId="305"/>
    <cellStyle name="Normal 23 2 5 2 2 2" xfId="698"/>
    <cellStyle name="Normal 23 2 5 2 2 2 2" xfId="4912"/>
    <cellStyle name="Normal 23 2 5 2 2 2 2 2" xfId="6170"/>
    <cellStyle name="Normal 23 2 5 2 2 2 2 2 2" xfId="37778"/>
    <cellStyle name="Normal 23 2 5 2 2 2 2 2 3" xfId="24921"/>
    <cellStyle name="Normal 23 2 5 2 2 2 2 2 4" xfId="15546"/>
    <cellStyle name="Normal 23 2 5 2 2 2 2 3" xfId="36520"/>
    <cellStyle name="Normal 23 2 5 2 2 2 2 4" xfId="23663"/>
    <cellStyle name="Normal 23 2 5 2 2 2 2 5" xfId="14288"/>
    <cellStyle name="Normal 23 2 5 2 2 2 3" xfId="5708"/>
    <cellStyle name="Normal 23 2 5 2 2 2 3 2" xfId="37316"/>
    <cellStyle name="Normal 23 2 5 2 2 2 3 3" xfId="24459"/>
    <cellStyle name="Normal 23 2 5 2 2 2 3 4" xfId="15084"/>
    <cellStyle name="Normal 23 2 5 2 2 2 4" xfId="4448"/>
    <cellStyle name="Normal 23 2 5 2 2 2 4 2" xfId="36062"/>
    <cellStyle name="Normal 23 2 5 2 2 2 4 3" xfId="23204"/>
    <cellStyle name="Normal 23 2 5 2 2 2 4 4" xfId="13829"/>
    <cellStyle name="Normal 23 2 5 2 2 2 5" xfId="32356"/>
    <cellStyle name="Normal 23 2 5 2 2 2 6" xfId="22711"/>
    <cellStyle name="Normal 23 2 5 2 2 2 7" xfId="10152"/>
    <cellStyle name="Normal 23 2 5 2 2 3" xfId="4911"/>
    <cellStyle name="Normal 23 2 5 2 2 3 2" xfId="6169"/>
    <cellStyle name="Normal 23 2 5 2 2 3 2 2" xfId="37777"/>
    <cellStyle name="Normal 23 2 5 2 2 3 2 3" xfId="24920"/>
    <cellStyle name="Normal 23 2 5 2 2 3 2 4" xfId="15545"/>
    <cellStyle name="Normal 23 2 5 2 2 3 3" xfId="36519"/>
    <cellStyle name="Normal 23 2 5 2 2 3 4" xfId="23662"/>
    <cellStyle name="Normal 23 2 5 2 2 3 5" xfId="14287"/>
    <cellStyle name="Normal 23 2 5 2 2 4" xfId="5633"/>
    <cellStyle name="Normal 23 2 5 2 2 4 2" xfId="37241"/>
    <cellStyle name="Normal 23 2 5 2 2 4 3" xfId="24384"/>
    <cellStyle name="Normal 23 2 5 2 2 4 4" xfId="15009"/>
    <cellStyle name="Normal 23 2 5 2 2 5" xfId="4373"/>
    <cellStyle name="Normal 23 2 5 2 2 5 2" xfId="35987"/>
    <cellStyle name="Normal 23 2 5 2 2 5 3" xfId="23129"/>
    <cellStyle name="Normal 23 2 5 2 2 5 4" xfId="13754"/>
    <cellStyle name="Normal 23 2 5 2 2 6" xfId="19286"/>
    <cellStyle name="Normal 23 2 5 2 2 7" xfId="28662"/>
    <cellStyle name="Normal 23 2 5 2 2 8" xfId="32115"/>
    <cellStyle name="Normal 23 2 5 2 2 9" xfId="9763"/>
    <cellStyle name="Normal 23 2 5 2 20" xfId="2881"/>
    <cellStyle name="Normal 23 2 5 2 20 2" xfId="8351"/>
    <cellStyle name="Normal 23 2 5 2 20 2 2" xfId="39957"/>
    <cellStyle name="Normal 23 2 5 2 20 2 3" xfId="27100"/>
    <cellStyle name="Normal 23 2 5 2 20 2 4" xfId="17725"/>
    <cellStyle name="Normal 23 2 5 2 20 3" xfId="21447"/>
    <cellStyle name="Normal 23 2 5 2 20 4" xfId="30823"/>
    <cellStyle name="Normal 23 2 5 2 20 5" xfId="34546"/>
    <cellStyle name="Normal 23 2 5 2 20 6" xfId="12313"/>
    <cellStyle name="Normal 23 2 5 2 21" xfId="2996"/>
    <cellStyle name="Normal 23 2 5 2 21 2" xfId="8465"/>
    <cellStyle name="Normal 23 2 5 2 21 2 2" xfId="40071"/>
    <cellStyle name="Normal 23 2 5 2 21 2 3" xfId="27214"/>
    <cellStyle name="Normal 23 2 5 2 21 2 4" xfId="17839"/>
    <cellStyle name="Normal 23 2 5 2 21 3" xfId="21561"/>
    <cellStyle name="Normal 23 2 5 2 21 4" xfId="30937"/>
    <cellStyle name="Normal 23 2 5 2 21 5" xfId="34660"/>
    <cellStyle name="Normal 23 2 5 2 21 6" xfId="12427"/>
    <cellStyle name="Normal 23 2 5 2 22" xfId="3111"/>
    <cellStyle name="Normal 23 2 5 2 22 2" xfId="8579"/>
    <cellStyle name="Normal 23 2 5 2 22 2 2" xfId="40185"/>
    <cellStyle name="Normal 23 2 5 2 22 2 3" xfId="27328"/>
    <cellStyle name="Normal 23 2 5 2 22 2 4" xfId="17953"/>
    <cellStyle name="Normal 23 2 5 2 22 3" xfId="21675"/>
    <cellStyle name="Normal 23 2 5 2 22 4" xfId="31051"/>
    <cellStyle name="Normal 23 2 5 2 22 5" xfId="34774"/>
    <cellStyle name="Normal 23 2 5 2 22 6" xfId="12541"/>
    <cellStyle name="Normal 23 2 5 2 23" xfId="3226"/>
    <cellStyle name="Normal 23 2 5 2 23 2" xfId="8693"/>
    <cellStyle name="Normal 23 2 5 2 23 2 2" xfId="40299"/>
    <cellStyle name="Normal 23 2 5 2 23 2 3" xfId="27442"/>
    <cellStyle name="Normal 23 2 5 2 23 2 4" xfId="18067"/>
    <cellStyle name="Normal 23 2 5 2 23 3" xfId="21789"/>
    <cellStyle name="Normal 23 2 5 2 23 4" xfId="31165"/>
    <cellStyle name="Normal 23 2 5 2 23 5" xfId="34888"/>
    <cellStyle name="Normal 23 2 5 2 23 6" xfId="12655"/>
    <cellStyle name="Normal 23 2 5 2 24" xfId="3341"/>
    <cellStyle name="Normal 23 2 5 2 24 2" xfId="8807"/>
    <cellStyle name="Normal 23 2 5 2 24 2 2" xfId="40413"/>
    <cellStyle name="Normal 23 2 5 2 24 2 3" xfId="27556"/>
    <cellStyle name="Normal 23 2 5 2 24 2 4" xfId="18181"/>
    <cellStyle name="Normal 23 2 5 2 24 3" xfId="21903"/>
    <cellStyle name="Normal 23 2 5 2 24 4" xfId="31279"/>
    <cellStyle name="Normal 23 2 5 2 24 5" xfId="35002"/>
    <cellStyle name="Normal 23 2 5 2 24 6" xfId="12769"/>
    <cellStyle name="Normal 23 2 5 2 25" xfId="3459"/>
    <cellStyle name="Normal 23 2 5 2 25 2" xfId="8924"/>
    <cellStyle name="Normal 23 2 5 2 25 2 2" xfId="40530"/>
    <cellStyle name="Normal 23 2 5 2 25 2 3" xfId="27673"/>
    <cellStyle name="Normal 23 2 5 2 25 2 4" xfId="18298"/>
    <cellStyle name="Normal 23 2 5 2 25 3" xfId="22020"/>
    <cellStyle name="Normal 23 2 5 2 25 4" xfId="31396"/>
    <cellStyle name="Normal 23 2 5 2 25 5" xfId="35119"/>
    <cellStyle name="Normal 23 2 5 2 25 6" xfId="12886"/>
    <cellStyle name="Normal 23 2 5 2 26" xfId="3579"/>
    <cellStyle name="Normal 23 2 5 2 26 2" xfId="9043"/>
    <cellStyle name="Normal 23 2 5 2 26 2 2" xfId="40649"/>
    <cellStyle name="Normal 23 2 5 2 26 2 3" xfId="27792"/>
    <cellStyle name="Normal 23 2 5 2 26 2 4" xfId="18417"/>
    <cellStyle name="Normal 23 2 5 2 26 3" xfId="22139"/>
    <cellStyle name="Normal 23 2 5 2 26 4" xfId="31515"/>
    <cellStyle name="Normal 23 2 5 2 26 5" xfId="35238"/>
    <cellStyle name="Normal 23 2 5 2 26 6" xfId="13005"/>
    <cellStyle name="Normal 23 2 5 2 27" xfId="3711"/>
    <cellStyle name="Normal 23 2 5 2 27 2" xfId="9174"/>
    <cellStyle name="Normal 23 2 5 2 27 2 2" xfId="40780"/>
    <cellStyle name="Normal 23 2 5 2 27 2 3" xfId="27923"/>
    <cellStyle name="Normal 23 2 5 2 27 2 4" xfId="18548"/>
    <cellStyle name="Normal 23 2 5 2 27 3" xfId="22270"/>
    <cellStyle name="Normal 23 2 5 2 27 4" xfId="31646"/>
    <cellStyle name="Normal 23 2 5 2 27 5" xfId="35369"/>
    <cellStyle name="Normal 23 2 5 2 27 6" xfId="13136"/>
    <cellStyle name="Normal 23 2 5 2 28" xfId="3827"/>
    <cellStyle name="Normal 23 2 5 2 28 2" xfId="9289"/>
    <cellStyle name="Normal 23 2 5 2 28 2 2" xfId="40895"/>
    <cellStyle name="Normal 23 2 5 2 28 2 3" xfId="28038"/>
    <cellStyle name="Normal 23 2 5 2 28 2 4" xfId="18663"/>
    <cellStyle name="Normal 23 2 5 2 28 3" xfId="22385"/>
    <cellStyle name="Normal 23 2 5 2 28 4" xfId="31761"/>
    <cellStyle name="Normal 23 2 5 2 28 5" xfId="35484"/>
    <cellStyle name="Normal 23 2 5 2 28 6" xfId="13251"/>
    <cellStyle name="Normal 23 2 5 2 29" xfId="3942"/>
    <cellStyle name="Normal 23 2 5 2 29 2" xfId="9403"/>
    <cellStyle name="Normal 23 2 5 2 29 2 2" xfId="41009"/>
    <cellStyle name="Normal 23 2 5 2 29 2 3" xfId="28152"/>
    <cellStyle name="Normal 23 2 5 2 29 2 4" xfId="18777"/>
    <cellStyle name="Normal 23 2 5 2 29 3" xfId="22499"/>
    <cellStyle name="Normal 23 2 5 2 29 4" xfId="31875"/>
    <cellStyle name="Normal 23 2 5 2 29 5" xfId="35598"/>
    <cellStyle name="Normal 23 2 5 2 29 6" xfId="13365"/>
    <cellStyle name="Normal 23 2 5 2 3" xfId="822"/>
    <cellStyle name="Normal 23 2 5 2 3 2" xfId="4913"/>
    <cellStyle name="Normal 23 2 5 2 3 2 2" xfId="6171"/>
    <cellStyle name="Normal 23 2 5 2 3 2 2 2" xfId="37779"/>
    <cellStyle name="Normal 23 2 5 2 3 2 2 3" xfId="24922"/>
    <cellStyle name="Normal 23 2 5 2 3 2 2 4" xfId="15547"/>
    <cellStyle name="Normal 23 2 5 2 3 2 3" xfId="36521"/>
    <cellStyle name="Normal 23 2 5 2 3 2 4" xfId="23664"/>
    <cellStyle name="Normal 23 2 5 2 3 2 5" xfId="14289"/>
    <cellStyle name="Normal 23 2 5 2 3 3" xfId="5709"/>
    <cellStyle name="Normal 23 2 5 2 3 3 2" xfId="37317"/>
    <cellStyle name="Normal 23 2 5 2 3 3 3" xfId="24460"/>
    <cellStyle name="Normal 23 2 5 2 3 3 4" xfId="15085"/>
    <cellStyle name="Normal 23 2 5 2 3 4" xfId="4449"/>
    <cellStyle name="Normal 23 2 5 2 3 4 2" xfId="36063"/>
    <cellStyle name="Normal 23 2 5 2 3 4 3" xfId="23205"/>
    <cellStyle name="Normal 23 2 5 2 3 4 4" xfId="13830"/>
    <cellStyle name="Normal 23 2 5 2 3 5" xfId="19409"/>
    <cellStyle name="Normal 23 2 5 2 3 6" xfId="28785"/>
    <cellStyle name="Normal 23 2 5 2 3 7" xfId="32236"/>
    <cellStyle name="Normal 23 2 5 2 3 8" xfId="10275"/>
    <cellStyle name="Normal 23 2 5 2 30" xfId="546"/>
    <cellStyle name="Normal 23 2 5 2 30 2" xfId="9523"/>
    <cellStyle name="Normal 23 2 5 2 30 2 2" xfId="41129"/>
    <cellStyle name="Normal 23 2 5 2 30 2 3" xfId="28272"/>
    <cellStyle name="Normal 23 2 5 2 30 2 4" xfId="18897"/>
    <cellStyle name="Normal 23 2 5 2 30 3" xfId="22619"/>
    <cellStyle name="Normal 23 2 5 2 30 4" xfId="28513"/>
    <cellStyle name="Normal 23 2 5 2 30 5" xfId="32477"/>
    <cellStyle name="Normal 23 2 5 2 30 6" xfId="10003"/>
    <cellStyle name="Normal 23 2 5 2 31" xfId="425"/>
    <cellStyle name="Normal 23 2 5 2 31 2" xfId="5396"/>
    <cellStyle name="Normal 23 2 5 2 31 2 2" xfId="37004"/>
    <cellStyle name="Normal 23 2 5 2 31 2 3" xfId="24147"/>
    <cellStyle name="Normal 23 2 5 2 31 2 4" xfId="14772"/>
    <cellStyle name="Normal 23 2 5 2 31 3" xfId="19137"/>
    <cellStyle name="Normal 23 2 5 2 31 4" xfId="9883"/>
    <cellStyle name="Normal 23 2 5 2 32" xfId="4107"/>
    <cellStyle name="Normal 23 2 5 2 32 2" xfId="35721"/>
    <cellStyle name="Normal 23 2 5 2 32 3" xfId="22863"/>
    <cellStyle name="Normal 23 2 5 2 32 4" xfId="13488"/>
    <cellStyle name="Normal 23 2 5 2 33" xfId="19017"/>
    <cellStyle name="Normal 23 2 5 2 34" xfId="28393"/>
    <cellStyle name="Normal 23 2 5 2 35" xfId="31995"/>
    <cellStyle name="Normal 23 2 5 2 36" xfId="9643"/>
    <cellStyle name="Normal 23 2 5 2 4" xfId="939"/>
    <cellStyle name="Normal 23 2 5 2 4 2" xfId="4914"/>
    <cellStyle name="Normal 23 2 5 2 4 2 2" xfId="6172"/>
    <cellStyle name="Normal 23 2 5 2 4 2 2 2" xfId="37780"/>
    <cellStyle name="Normal 23 2 5 2 4 2 2 3" xfId="24923"/>
    <cellStyle name="Normal 23 2 5 2 4 2 2 4" xfId="15548"/>
    <cellStyle name="Normal 23 2 5 2 4 2 3" xfId="36522"/>
    <cellStyle name="Normal 23 2 5 2 4 2 4" xfId="23665"/>
    <cellStyle name="Normal 23 2 5 2 4 2 5" xfId="14290"/>
    <cellStyle name="Normal 23 2 5 2 4 3" xfId="5968"/>
    <cellStyle name="Normal 23 2 5 2 4 3 2" xfId="37576"/>
    <cellStyle name="Normal 23 2 5 2 4 3 3" xfId="24719"/>
    <cellStyle name="Normal 23 2 5 2 4 3 4" xfId="15344"/>
    <cellStyle name="Normal 23 2 5 2 4 4" xfId="4709"/>
    <cellStyle name="Normal 23 2 5 2 4 4 2" xfId="36320"/>
    <cellStyle name="Normal 23 2 5 2 4 4 3" xfId="23463"/>
    <cellStyle name="Normal 23 2 5 2 4 4 4" xfId="14088"/>
    <cellStyle name="Normal 23 2 5 2 4 5" xfId="19525"/>
    <cellStyle name="Normal 23 2 5 2 4 6" xfId="28901"/>
    <cellStyle name="Normal 23 2 5 2 4 7" xfId="32625"/>
    <cellStyle name="Normal 23 2 5 2 4 8" xfId="10391"/>
    <cellStyle name="Normal 23 2 5 2 5" xfId="1055"/>
    <cellStyle name="Normal 23 2 5 2 5 2" xfId="6168"/>
    <cellStyle name="Normal 23 2 5 2 5 2 2" xfId="37776"/>
    <cellStyle name="Normal 23 2 5 2 5 2 3" xfId="24919"/>
    <cellStyle name="Normal 23 2 5 2 5 2 4" xfId="15544"/>
    <cellStyle name="Normal 23 2 5 2 5 3" xfId="4910"/>
    <cellStyle name="Normal 23 2 5 2 5 3 2" xfId="36518"/>
    <cellStyle name="Normal 23 2 5 2 5 3 3" xfId="23661"/>
    <cellStyle name="Normal 23 2 5 2 5 3 4" xfId="14286"/>
    <cellStyle name="Normal 23 2 5 2 5 4" xfId="19640"/>
    <cellStyle name="Normal 23 2 5 2 5 5" xfId="29016"/>
    <cellStyle name="Normal 23 2 5 2 5 6" xfId="32740"/>
    <cellStyle name="Normal 23 2 5 2 5 7" xfId="10506"/>
    <cellStyle name="Normal 23 2 5 2 6" xfId="1171"/>
    <cellStyle name="Normal 23 2 5 2 6 2" xfId="6809"/>
    <cellStyle name="Normal 23 2 5 2 6 2 2" xfId="38415"/>
    <cellStyle name="Normal 23 2 5 2 6 2 3" xfId="25558"/>
    <cellStyle name="Normal 23 2 5 2 6 2 4" xfId="16183"/>
    <cellStyle name="Normal 23 2 5 2 6 3" xfId="4224"/>
    <cellStyle name="Normal 23 2 5 2 6 3 2" xfId="35838"/>
    <cellStyle name="Normal 23 2 5 2 6 3 3" xfId="22980"/>
    <cellStyle name="Normal 23 2 5 2 6 3 4" xfId="13605"/>
    <cellStyle name="Normal 23 2 5 2 6 4" xfId="19755"/>
    <cellStyle name="Normal 23 2 5 2 6 5" xfId="29131"/>
    <cellStyle name="Normal 23 2 5 2 6 6" xfId="32855"/>
    <cellStyle name="Normal 23 2 5 2 6 7" xfId="10621"/>
    <cellStyle name="Normal 23 2 5 2 7" xfId="1286"/>
    <cellStyle name="Normal 23 2 5 2 7 2" xfId="5480"/>
    <cellStyle name="Normal 23 2 5 2 7 2 2" xfId="37088"/>
    <cellStyle name="Normal 23 2 5 2 7 2 3" xfId="24231"/>
    <cellStyle name="Normal 23 2 5 2 7 2 4" xfId="14856"/>
    <cellStyle name="Normal 23 2 5 2 7 3" xfId="19869"/>
    <cellStyle name="Normal 23 2 5 2 7 4" xfId="29245"/>
    <cellStyle name="Normal 23 2 5 2 7 5" xfId="32969"/>
    <cellStyle name="Normal 23 2 5 2 7 6" xfId="10735"/>
    <cellStyle name="Normal 23 2 5 2 8" xfId="1401"/>
    <cellStyle name="Normal 23 2 5 2 8 2" xfId="6715"/>
    <cellStyle name="Normal 23 2 5 2 8 2 2" xfId="38321"/>
    <cellStyle name="Normal 23 2 5 2 8 2 3" xfId="25464"/>
    <cellStyle name="Normal 23 2 5 2 8 2 4" xfId="16089"/>
    <cellStyle name="Normal 23 2 5 2 8 3" xfId="19983"/>
    <cellStyle name="Normal 23 2 5 2 8 4" xfId="29359"/>
    <cellStyle name="Normal 23 2 5 2 8 5" xfId="33083"/>
    <cellStyle name="Normal 23 2 5 2 8 6" xfId="10849"/>
    <cellStyle name="Normal 23 2 5 2 9" xfId="1516"/>
    <cellStyle name="Normal 23 2 5 2 9 2" xfId="6693"/>
    <cellStyle name="Normal 23 2 5 2 9 2 2" xfId="38299"/>
    <cellStyle name="Normal 23 2 5 2 9 2 3" xfId="25442"/>
    <cellStyle name="Normal 23 2 5 2 9 2 4" xfId="16067"/>
    <cellStyle name="Normal 23 2 5 2 9 3" xfId="20097"/>
    <cellStyle name="Normal 23 2 5 2 9 4" xfId="29473"/>
    <cellStyle name="Normal 23 2 5 2 9 5" xfId="33197"/>
    <cellStyle name="Normal 23 2 5 2 9 6" xfId="10963"/>
    <cellStyle name="Normal 23 2 5 20" xfId="2735"/>
    <cellStyle name="Normal 23 2 5 20 2" xfId="8206"/>
    <cellStyle name="Normal 23 2 5 20 2 2" xfId="39812"/>
    <cellStyle name="Normal 23 2 5 20 2 3" xfId="26955"/>
    <cellStyle name="Normal 23 2 5 20 2 4" xfId="17580"/>
    <cellStyle name="Normal 23 2 5 20 3" xfId="21302"/>
    <cellStyle name="Normal 23 2 5 20 4" xfId="30678"/>
    <cellStyle name="Normal 23 2 5 20 5" xfId="34401"/>
    <cellStyle name="Normal 23 2 5 20 6" xfId="12168"/>
    <cellStyle name="Normal 23 2 5 21" xfId="2850"/>
    <cellStyle name="Normal 23 2 5 21 2" xfId="8320"/>
    <cellStyle name="Normal 23 2 5 21 2 2" xfId="39926"/>
    <cellStyle name="Normal 23 2 5 21 2 3" xfId="27069"/>
    <cellStyle name="Normal 23 2 5 21 2 4" xfId="17694"/>
    <cellStyle name="Normal 23 2 5 21 3" xfId="21416"/>
    <cellStyle name="Normal 23 2 5 21 4" xfId="30792"/>
    <cellStyle name="Normal 23 2 5 21 5" xfId="34515"/>
    <cellStyle name="Normal 23 2 5 21 6" xfId="12282"/>
    <cellStyle name="Normal 23 2 5 22" xfId="2965"/>
    <cellStyle name="Normal 23 2 5 22 2" xfId="8434"/>
    <cellStyle name="Normal 23 2 5 22 2 2" xfId="40040"/>
    <cellStyle name="Normal 23 2 5 22 2 3" xfId="27183"/>
    <cellStyle name="Normal 23 2 5 22 2 4" xfId="17808"/>
    <cellStyle name="Normal 23 2 5 22 3" xfId="21530"/>
    <cellStyle name="Normal 23 2 5 22 4" xfId="30906"/>
    <cellStyle name="Normal 23 2 5 22 5" xfId="34629"/>
    <cellStyle name="Normal 23 2 5 22 6" xfId="12396"/>
    <cellStyle name="Normal 23 2 5 23" xfId="3080"/>
    <cellStyle name="Normal 23 2 5 23 2" xfId="8548"/>
    <cellStyle name="Normal 23 2 5 23 2 2" xfId="40154"/>
    <cellStyle name="Normal 23 2 5 23 2 3" xfId="27297"/>
    <cellStyle name="Normal 23 2 5 23 2 4" xfId="17922"/>
    <cellStyle name="Normal 23 2 5 23 3" xfId="21644"/>
    <cellStyle name="Normal 23 2 5 23 4" xfId="31020"/>
    <cellStyle name="Normal 23 2 5 23 5" xfId="34743"/>
    <cellStyle name="Normal 23 2 5 23 6" xfId="12510"/>
    <cellStyle name="Normal 23 2 5 24" xfId="3195"/>
    <cellStyle name="Normal 23 2 5 24 2" xfId="8662"/>
    <cellStyle name="Normal 23 2 5 24 2 2" xfId="40268"/>
    <cellStyle name="Normal 23 2 5 24 2 3" xfId="27411"/>
    <cellStyle name="Normal 23 2 5 24 2 4" xfId="18036"/>
    <cellStyle name="Normal 23 2 5 24 3" xfId="21758"/>
    <cellStyle name="Normal 23 2 5 24 4" xfId="31134"/>
    <cellStyle name="Normal 23 2 5 24 5" xfId="34857"/>
    <cellStyle name="Normal 23 2 5 24 6" xfId="12624"/>
    <cellStyle name="Normal 23 2 5 25" xfId="3310"/>
    <cellStyle name="Normal 23 2 5 25 2" xfId="8776"/>
    <cellStyle name="Normal 23 2 5 25 2 2" xfId="40382"/>
    <cellStyle name="Normal 23 2 5 25 2 3" xfId="27525"/>
    <cellStyle name="Normal 23 2 5 25 2 4" xfId="18150"/>
    <cellStyle name="Normal 23 2 5 25 3" xfId="21872"/>
    <cellStyle name="Normal 23 2 5 25 4" xfId="31248"/>
    <cellStyle name="Normal 23 2 5 25 5" xfId="34971"/>
    <cellStyle name="Normal 23 2 5 25 6" xfId="12738"/>
    <cellStyle name="Normal 23 2 5 26" xfId="3428"/>
    <cellStyle name="Normal 23 2 5 26 2" xfId="8893"/>
    <cellStyle name="Normal 23 2 5 26 2 2" xfId="40499"/>
    <cellStyle name="Normal 23 2 5 26 2 3" xfId="27642"/>
    <cellStyle name="Normal 23 2 5 26 2 4" xfId="18267"/>
    <cellStyle name="Normal 23 2 5 26 3" xfId="21989"/>
    <cellStyle name="Normal 23 2 5 26 4" xfId="31365"/>
    <cellStyle name="Normal 23 2 5 26 5" xfId="35088"/>
    <cellStyle name="Normal 23 2 5 26 6" xfId="12855"/>
    <cellStyle name="Normal 23 2 5 27" xfId="3548"/>
    <cellStyle name="Normal 23 2 5 27 2" xfId="9012"/>
    <cellStyle name="Normal 23 2 5 27 2 2" xfId="40618"/>
    <cellStyle name="Normal 23 2 5 27 2 3" xfId="27761"/>
    <cellStyle name="Normal 23 2 5 27 2 4" xfId="18386"/>
    <cellStyle name="Normal 23 2 5 27 3" xfId="22108"/>
    <cellStyle name="Normal 23 2 5 27 4" xfId="31484"/>
    <cellStyle name="Normal 23 2 5 27 5" xfId="35207"/>
    <cellStyle name="Normal 23 2 5 27 6" xfId="12974"/>
    <cellStyle name="Normal 23 2 5 28" xfId="3680"/>
    <cellStyle name="Normal 23 2 5 28 2" xfId="9143"/>
    <cellStyle name="Normal 23 2 5 28 2 2" xfId="40749"/>
    <cellStyle name="Normal 23 2 5 28 2 3" xfId="27892"/>
    <cellStyle name="Normal 23 2 5 28 2 4" xfId="18517"/>
    <cellStyle name="Normal 23 2 5 28 3" xfId="22239"/>
    <cellStyle name="Normal 23 2 5 28 4" xfId="31615"/>
    <cellStyle name="Normal 23 2 5 28 5" xfId="35338"/>
    <cellStyle name="Normal 23 2 5 28 6" xfId="13105"/>
    <cellStyle name="Normal 23 2 5 29" xfId="3796"/>
    <cellStyle name="Normal 23 2 5 29 2" xfId="9258"/>
    <cellStyle name="Normal 23 2 5 29 2 2" xfId="40864"/>
    <cellStyle name="Normal 23 2 5 29 2 3" xfId="28007"/>
    <cellStyle name="Normal 23 2 5 29 2 4" xfId="18632"/>
    <cellStyle name="Normal 23 2 5 29 3" xfId="22354"/>
    <cellStyle name="Normal 23 2 5 29 4" xfId="31730"/>
    <cellStyle name="Normal 23 2 5 29 5" xfId="35453"/>
    <cellStyle name="Normal 23 2 5 29 6" xfId="13220"/>
    <cellStyle name="Normal 23 2 5 3" xfId="274"/>
    <cellStyle name="Normal 23 2 5 3 2" xfId="637"/>
    <cellStyle name="Normal 23 2 5 3 2 2" xfId="4916"/>
    <cellStyle name="Normal 23 2 5 3 2 2 2" xfId="6174"/>
    <cellStyle name="Normal 23 2 5 3 2 2 2 2" xfId="37782"/>
    <cellStyle name="Normal 23 2 5 3 2 2 2 3" xfId="24925"/>
    <cellStyle name="Normal 23 2 5 3 2 2 2 4" xfId="15550"/>
    <cellStyle name="Normal 23 2 5 3 2 2 3" xfId="36524"/>
    <cellStyle name="Normal 23 2 5 3 2 2 4" xfId="23667"/>
    <cellStyle name="Normal 23 2 5 3 2 2 5" xfId="14292"/>
    <cellStyle name="Normal 23 2 5 3 2 3" xfId="5710"/>
    <cellStyle name="Normal 23 2 5 3 2 3 2" xfId="37318"/>
    <cellStyle name="Normal 23 2 5 3 2 3 3" xfId="24461"/>
    <cellStyle name="Normal 23 2 5 3 2 3 4" xfId="15086"/>
    <cellStyle name="Normal 23 2 5 3 2 4" xfId="4450"/>
    <cellStyle name="Normal 23 2 5 3 2 4 2" xfId="36064"/>
    <cellStyle name="Normal 23 2 5 3 2 4 3" xfId="23206"/>
    <cellStyle name="Normal 23 2 5 3 2 4 4" xfId="13831"/>
    <cellStyle name="Normal 23 2 5 3 2 5" xfId="32325"/>
    <cellStyle name="Normal 23 2 5 3 2 6" xfId="22775"/>
    <cellStyle name="Normal 23 2 5 3 2 7" xfId="10092"/>
    <cellStyle name="Normal 23 2 5 3 3" xfId="4915"/>
    <cellStyle name="Normal 23 2 5 3 3 2" xfId="6173"/>
    <cellStyle name="Normal 23 2 5 3 3 2 2" xfId="37781"/>
    <cellStyle name="Normal 23 2 5 3 3 2 3" xfId="24924"/>
    <cellStyle name="Normal 23 2 5 3 3 2 4" xfId="15549"/>
    <cellStyle name="Normal 23 2 5 3 3 3" xfId="36523"/>
    <cellStyle name="Normal 23 2 5 3 3 4" xfId="23666"/>
    <cellStyle name="Normal 23 2 5 3 3 5" xfId="14291"/>
    <cellStyle name="Normal 23 2 5 3 4" xfId="5572"/>
    <cellStyle name="Normal 23 2 5 3 4 2" xfId="37180"/>
    <cellStyle name="Normal 23 2 5 3 4 3" xfId="24323"/>
    <cellStyle name="Normal 23 2 5 3 4 4" xfId="14948"/>
    <cellStyle name="Normal 23 2 5 3 5" xfId="4313"/>
    <cellStyle name="Normal 23 2 5 3 5 2" xfId="35927"/>
    <cellStyle name="Normal 23 2 5 3 5 3" xfId="23069"/>
    <cellStyle name="Normal 23 2 5 3 5 4" xfId="13694"/>
    <cellStyle name="Normal 23 2 5 3 6" xfId="19226"/>
    <cellStyle name="Normal 23 2 5 3 7" xfId="28602"/>
    <cellStyle name="Normal 23 2 5 3 8" xfId="32084"/>
    <cellStyle name="Normal 23 2 5 3 9" xfId="9732"/>
    <cellStyle name="Normal 23 2 5 30" xfId="3911"/>
    <cellStyle name="Normal 23 2 5 30 2" xfId="9372"/>
    <cellStyle name="Normal 23 2 5 30 2 2" xfId="40978"/>
    <cellStyle name="Normal 23 2 5 30 2 3" xfId="28121"/>
    <cellStyle name="Normal 23 2 5 30 2 4" xfId="18746"/>
    <cellStyle name="Normal 23 2 5 30 3" xfId="22468"/>
    <cellStyle name="Normal 23 2 5 30 4" xfId="31844"/>
    <cellStyle name="Normal 23 2 5 30 5" xfId="35567"/>
    <cellStyle name="Normal 23 2 5 30 6" xfId="13334"/>
    <cellStyle name="Normal 23 2 5 31" xfId="515"/>
    <cellStyle name="Normal 23 2 5 31 2" xfId="9492"/>
    <cellStyle name="Normal 23 2 5 31 2 2" xfId="41098"/>
    <cellStyle name="Normal 23 2 5 31 2 3" xfId="28241"/>
    <cellStyle name="Normal 23 2 5 31 2 4" xfId="18866"/>
    <cellStyle name="Normal 23 2 5 31 3" xfId="22588"/>
    <cellStyle name="Normal 23 2 5 31 4" xfId="28482"/>
    <cellStyle name="Normal 23 2 5 31 5" xfId="32446"/>
    <cellStyle name="Normal 23 2 5 31 6" xfId="9972"/>
    <cellStyle name="Normal 23 2 5 32" xfId="394"/>
    <cellStyle name="Normal 23 2 5 32 2" xfId="6982"/>
    <cellStyle name="Normal 23 2 5 32 2 2" xfId="38588"/>
    <cellStyle name="Normal 23 2 5 32 2 3" xfId="25731"/>
    <cellStyle name="Normal 23 2 5 32 2 4" xfId="16356"/>
    <cellStyle name="Normal 23 2 5 32 3" xfId="19106"/>
    <cellStyle name="Normal 23 2 5 32 4" xfId="9852"/>
    <cellStyle name="Normal 23 2 5 33" xfId="4076"/>
    <cellStyle name="Normal 23 2 5 33 2" xfId="35690"/>
    <cellStyle name="Normal 23 2 5 33 3" xfId="22832"/>
    <cellStyle name="Normal 23 2 5 33 4" xfId="13457"/>
    <cellStyle name="Normal 23 2 5 34" xfId="18986"/>
    <cellStyle name="Normal 23 2 5 35" xfId="28362"/>
    <cellStyle name="Normal 23 2 5 36" xfId="31964"/>
    <cellStyle name="Normal 23 2 5 37" xfId="9612"/>
    <cellStyle name="Normal 23 2 5 4" xfId="791"/>
    <cellStyle name="Normal 23 2 5 4 2" xfId="4917"/>
    <cellStyle name="Normal 23 2 5 4 2 2" xfId="6175"/>
    <cellStyle name="Normal 23 2 5 4 2 2 2" xfId="37783"/>
    <cellStyle name="Normal 23 2 5 4 2 2 3" xfId="24926"/>
    <cellStyle name="Normal 23 2 5 4 2 2 4" xfId="15551"/>
    <cellStyle name="Normal 23 2 5 4 2 3" xfId="36525"/>
    <cellStyle name="Normal 23 2 5 4 2 4" xfId="23668"/>
    <cellStyle name="Normal 23 2 5 4 2 5" xfId="14293"/>
    <cellStyle name="Normal 23 2 5 4 3" xfId="5711"/>
    <cellStyle name="Normal 23 2 5 4 3 2" xfId="37319"/>
    <cellStyle name="Normal 23 2 5 4 3 3" xfId="24462"/>
    <cellStyle name="Normal 23 2 5 4 3 4" xfId="15087"/>
    <cellStyle name="Normal 23 2 5 4 4" xfId="4451"/>
    <cellStyle name="Normal 23 2 5 4 4 2" xfId="36065"/>
    <cellStyle name="Normal 23 2 5 4 4 3" xfId="23207"/>
    <cellStyle name="Normal 23 2 5 4 4 4" xfId="13832"/>
    <cellStyle name="Normal 23 2 5 4 5" xfId="19378"/>
    <cellStyle name="Normal 23 2 5 4 6" xfId="28754"/>
    <cellStyle name="Normal 23 2 5 4 7" xfId="32205"/>
    <cellStyle name="Normal 23 2 5 4 8" xfId="10244"/>
    <cellStyle name="Normal 23 2 5 5" xfId="908"/>
    <cellStyle name="Normal 23 2 5 5 2" xfId="4918"/>
    <cellStyle name="Normal 23 2 5 5 2 2" xfId="6176"/>
    <cellStyle name="Normal 23 2 5 5 2 2 2" xfId="37784"/>
    <cellStyle name="Normal 23 2 5 5 2 2 3" xfId="24927"/>
    <cellStyle name="Normal 23 2 5 5 2 2 4" xfId="15552"/>
    <cellStyle name="Normal 23 2 5 5 2 3" xfId="36526"/>
    <cellStyle name="Normal 23 2 5 5 2 4" xfId="23669"/>
    <cellStyle name="Normal 23 2 5 5 2 5" xfId="14294"/>
    <cellStyle name="Normal 23 2 5 5 3" xfId="5937"/>
    <cellStyle name="Normal 23 2 5 5 3 2" xfId="37545"/>
    <cellStyle name="Normal 23 2 5 5 3 3" xfId="24688"/>
    <cellStyle name="Normal 23 2 5 5 3 4" xfId="15313"/>
    <cellStyle name="Normal 23 2 5 5 4" xfId="4678"/>
    <cellStyle name="Normal 23 2 5 5 4 2" xfId="36289"/>
    <cellStyle name="Normal 23 2 5 5 4 3" xfId="23432"/>
    <cellStyle name="Normal 23 2 5 5 4 4" xfId="14057"/>
    <cellStyle name="Normal 23 2 5 5 5" xfId="19494"/>
    <cellStyle name="Normal 23 2 5 5 6" xfId="28870"/>
    <cellStyle name="Normal 23 2 5 5 7" xfId="32594"/>
    <cellStyle name="Normal 23 2 5 5 8" xfId="10360"/>
    <cellStyle name="Normal 23 2 5 6" xfId="1024"/>
    <cellStyle name="Normal 23 2 5 6 2" xfId="6167"/>
    <cellStyle name="Normal 23 2 5 6 2 2" xfId="37775"/>
    <cellStyle name="Normal 23 2 5 6 2 3" xfId="24918"/>
    <cellStyle name="Normal 23 2 5 6 2 4" xfId="15543"/>
    <cellStyle name="Normal 23 2 5 6 3" xfId="4909"/>
    <cellStyle name="Normal 23 2 5 6 3 2" xfId="36517"/>
    <cellStyle name="Normal 23 2 5 6 3 3" xfId="23660"/>
    <cellStyle name="Normal 23 2 5 6 3 4" xfId="14285"/>
    <cellStyle name="Normal 23 2 5 6 4" xfId="19609"/>
    <cellStyle name="Normal 23 2 5 6 5" xfId="28985"/>
    <cellStyle name="Normal 23 2 5 6 6" xfId="32709"/>
    <cellStyle name="Normal 23 2 5 6 7" xfId="10475"/>
    <cellStyle name="Normal 23 2 5 7" xfId="1140"/>
    <cellStyle name="Normal 23 2 5 7 2" xfId="6900"/>
    <cellStyle name="Normal 23 2 5 7 2 2" xfId="38506"/>
    <cellStyle name="Normal 23 2 5 7 2 3" xfId="25649"/>
    <cellStyle name="Normal 23 2 5 7 2 4" xfId="16274"/>
    <cellStyle name="Normal 23 2 5 7 3" xfId="4193"/>
    <cellStyle name="Normal 23 2 5 7 3 2" xfId="35807"/>
    <cellStyle name="Normal 23 2 5 7 3 3" xfId="22949"/>
    <cellStyle name="Normal 23 2 5 7 3 4" xfId="13574"/>
    <cellStyle name="Normal 23 2 5 7 4" xfId="19724"/>
    <cellStyle name="Normal 23 2 5 7 5" xfId="29100"/>
    <cellStyle name="Normal 23 2 5 7 6" xfId="32824"/>
    <cellStyle name="Normal 23 2 5 7 7" xfId="10590"/>
    <cellStyle name="Normal 23 2 5 8" xfId="1255"/>
    <cellStyle name="Normal 23 2 5 8 2" xfId="5449"/>
    <cellStyle name="Normal 23 2 5 8 2 2" xfId="37057"/>
    <cellStyle name="Normal 23 2 5 8 2 3" xfId="24200"/>
    <cellStyle name="Normal 23 2 5 8 2 4" xfId="14825"/>
    <cellStyle name="Normal 23 2 5 8 3" xfId="19838"/>
    <cellStyle name="Normal 23 2 5 8 4" xfId="29214"/>
    <cellStyle name="Normal 23 2 5 8 5" xfId="32938"/>
    <cellStyle name="Normal 23 2 5 8 6" xfId="10704"/>
    <cellStyle name="Normal 23 2 5 9" xfId="1370"/>
    <cellStyle name="Normal 23 2 5 9 2" xfId="6799"/>
    <cellStyle name="Normal 23 2 5 9 2 2" xfId="38405"/>
    <cellStyle name="Normal 23 2 5 9 2 3" xfId="25548"/>
    <cellStyle name="Normal 23 2 5 9 2 4" xfId="16173"/>
    <cellStyle name="Normal 23 2 5 9 3" xfId="19952"/>
    <cellStyle name="Normal 23 2 5 9 4" xfId="29328"/>
    <cellStyle name="Normal 23 2 5 9 5" xfId="33052"/>
    <cellStyle name="Normal 23 2 5 9 6" xfId="10818"/>
    <cellStyle name="Normal 23 2 6" xfId="163"/>
    <cellStyle name="Normal 23 2 6 10" xfId="1495"/>
    <cellStyle name="Normal 23 2 6 10 2" xfId="7025"/>
    <cellStyle name="Normal 23 2 6 10 2 2" xfId="38631"/>
    <cellStyle name="Normal 23 2 6 10 2 3" xfId="25774"/>
    <cellStyle name="Normal 23 2 6 10 2 4" xfId="16399"/>
    <cellStyle name="Normal 23 2 6 10 3" xfId="20076"/>
    <cellStyle name="Normal 23 2 6 10 4" xfId="29452"/>
    <cellStyle name="Normal 23 2 6 10 5" xfId="33176"/>
    <cellStyle name="Normal 23 2 6 10 6" xfId="10942"/>
    <cellStyle name="Normal 23 2 6 11" xfId="1627"/>
    <cellStyle name="Normal 23 2 6 11 2" xfId="7107"/>
    <cellStyle name="Normal 23 2 6 11 2 2" xfId="38713"/>
    <cellStyle name="Normal 23 2 6 11 2 3" xfId="25856"/>
    <cellStyle name="Normal 23 2 6 11 2 4" xfId="16481"/>
    <cellStyle name="Normal 23 2 6 11 3" xfId="20203"/>
    <cellStyle name="Normal 23 2 6 11 4" xfId="29579"/>
    <cellStyle name="Normal 23 2 6 11 5" xfId="33302"/>
    <cellStyle name="Normal 23 2 6 11 6" xfId="11069"/>
    <cellStyle name="Normal 23 2 6 12" xfId="1743"/>
    <cellStyle name="Normal 23 2 6 12 2" xfId="7222"/>
    <cellStyle name="Normal 23 2 6 12 2 2" xfId="38828"/>
    <cellStyle name="Normal 23 2 6 12 2 3" xfId="25971"/>
    <cellStyle name="Normal 23 2 6 12 2 4" xfId="16596"/>
    <cellStyle name="Normal 23 2 6 12 3" xfId="20318"/>
    <cellStyle name="Normal 23 2 6 12 4" xfId="29694"/>
    <cellStyle name="Normal 23 2 6 12 5" xfId="33417"/>
    <cellStyle name="Normal 23 2 6 12 6" xfId="11184"/>
    <cellStyle name="Normal 23 2 6 13" xfId="1917"/>
    <cellStyle name="Normal 23 2 6 13 2" xfId="7395"/>
    <cellStyle name="Normal 23 2 6 13 2 2" xfId="39001"/>
    <cellStyle name="Normal 23 2 6 13 2 3" xfId="26144"/>
    <cellStyle name="Normal 23 2 6 13 2 4" xfId="16769"/>
    <cellStyle name="Normal 23 2 6 13 3" xfId="20491"/>
    <cellStyle name="Normal 23 2 6 13 4" xfId="29867"/>
    <cellStyle name="Normal 23 2 6 13 5" xfId="33590"/>
    <cellStyle name="Normal 23 2 6 13 6" xfId="11357"/>
    <cellStyle name="Normal 23 2 6 14" xfId="2035"/>
    <cellStyle name="Normal 23 2 6 14 2" xfId="7512"/>
    <cellStyle name="Normal 23 2 6 14 2 2" xfId="39118"/>
    <cellStyle name="Normal 23 2 6 14 2 3" xfId="26261"/>
    <cellStyle name="Normal 23 2 6 14 2 4" xfId="16886"/>
    <cellStyle name="Normal 23 2 6 14 3" xfId="20608"/>
    <cellStyle name="Normal 23 2 6 14 4" xfId="29984"/>
    <cellStyle name="Normal 23 2 6 14 5" xfId="33707"/>
    <cellStyle name="Normal 23 2 6 14 6" xfId="11474"/>
    <cellStyle name="Normal 23 2 6 15" xfId="2152"/>
    <cellStyle name="Normal 23 2 6 15 2" xfId="7628"/>
    <cellStyle name="Normal 23 2 6 15 2 2" xfId="39234"/>
    <cellStyle name="Normal 23 2 6 15 2 3" xfId="26377"/>
    <cellStyle name="Normal 23 2 6 15 2 4" xfId="17002"/>
    <cellStyle name="Normal 23 2 6 15 3" xfId="20724"/>
    <cellStyle name="Normal 23 2 6 15 4" xfId="30100"/>
    <cellStyle name="Normal 23 2 6 15 5" xfId="33823"/>
    <cellStyle name="Normal 23 2 6 15 6" xfId="11590"/>
    <cellStyle name="Normal 23 2 6 16" xfId="2271"/>
    <cellStyle name="Normal 23 2 6 16 2" xfId="7746"/>
    <cellStyle name="Normal 23 2 6 16 2 2" xfId="39352"/>
    <cellStyle name="Normal 23 2 6 16 2 3" xfId="26495"/>
    <cellStyle name="Normal 23 2 6 16 2 4" xfId="17120"/>
    <cellStyle name="Normal 23 2 6 16 3" xfId="20842"/>
    <cellStyle name="Normal 23 2 6 16 4" xfId="30218"/>
    <cellStyle name="Normal 23 2 6 16 5" xfId="33941"/>
    <cellStyle name="Normal 23 2 6 16 6" xfId="11708"/>
    <cellStyle name="Normal 23 2 6 17" xfId="2390"/>
    <cellStyle name="Normal 23 2 6 17 2" xfId="7864"/>
    <cellStyle name="Normal 23 2 6 17 2 2" xfId="39470"/>
    <cellStyle name="Normal 23 2 6 17 2 3" xfId="26613"/>
    <cellStyle name="Normal 23 2 6 17 2 4" xfId="17238"/>
    <cellStyle name="Normal 23 2 6 17 3" xfId="20960"/>
    <cellStyle name="Normal 23 2 6 17 4" xfId="30336"/>
    <cellStyle name="Normal 23 2 6 17 5" xfId="34059"/>
    <cellStyle name="Normal 23 2 6 17 6" xfId="11826"/>
    <cellStyle name="Normal 23 2 6 18" xfId="2507"/>
    <cellStyle name="Normal 23 2 6 18 2" xfId="7980"/>
    <cellStyle name="Normal 23 2 6 18 2 2" xfId="39586"/>
    <cellStyle name="Normal 23 2 6 18 2 3" xfId="26729"/>
    <cellStyle name="Normal 23 2 6 18 2 4" xfId="17354"/>
    <cellStyle name="Normal 23 2 6 18 3" xfId="21076"/>
    <cellStyle name="Normal 23 2 6 18 4" xfId="30452"/>
    <cellStyle name="Normal 23 2 6 18 5" xfId="34175"/>
    <cellStyle name="Normal 23 2 6 18 6" xfId="11942"/>
    <cellStyle name="Normal 23 2 6 19" xfId="2625"/>
    <cellStyle name="Normal 23 2 6 19 2" xfId="8097"/>
    <cellStyle name="Normal 23 2 6 19 2 2" xfId="39703"/>
    <cellStyle name="Normal 23 2 6 19 2 3" xfId="26846"/>
    <cellStyle name="Normal 23 2 6 19 2 4" xfId="17471"/>
    <cellStyle name="Normal 23 2 6 19 3" xfId="21193"/>
    <cellStyle name="Normal 23 2 6 19 4" xfId="30569"/>
    <cellStyle name="Normal 23 2 6 19 5" xfId="34292"/>
    <cellStyle name="Normal 23 2 6 19 6" xfId="12059"/>
    <cellStyle name="Normal 23 2 6 2" xfId="185"/>
    <cellStyle name="Normal 23 2 6 2 10" xfId="1649"/>
    <cellStyle name="Normal 23 2 6 2 10 2" xfId="7129"/>
    <cellStyle name="Normal 23 2 6 2 10 2 2" xfId="38735"/>
    <cellStyle name="Normal 23 2 6 2 10 2 3" xfId="25878"/>
    <cellStyle name="Normal 23 2 6 2 10 2 4" xfId="16503"/>
    <cellStyle name="Normal 23 2 6 2 10 3" xfId="20225"/>
    <cellStyle name="Normal 23 2 6 2 10 4" xfId="29601"/>
    <cellStyle name="Normal 23 2 6 2 10 5" xfId="33324"/>
    <cellStyle name="Normal 23 2 6 2 10 6" xfId="11091"/>
    <cellStyle name="Normal 23 2 6 2 11" xfId="1765"/>
    <cellStyle name="Normal 23 2 6 2 11 2" xfId="7244"/>
    <cellStyle name="Normal 23 2 6 2 11 2 2" xfId="38850"/>
    <cellStyle name="Normal 23 2 6 2 11 2 3" xfId="25993"/>
    <cellStyle name="Normal 23 2 6 2 11 2 4" xfId="16618"/>
    <cellStyle name="Normal 23 2 6 2 11 3" xfId="20340"/>
    <cellStyle name="Normal 23 2 6 2 11 4" xfId="29716"/>
    <cellStyle name="Normal 23 2 6 2 11 5" xfId="33439"/>
    <cellStyle name="Normal 23 2 6 2 11 6" xfId="11206"/>
    <cellStyle name="Normal 23 2 6 2 12" xfId="1939"/>
    <cellStyle name="Normal 23 2 6 2 12 2" xfId="7417"/>
    <cellStyle name="Normal 23 2 6 2 12 2 2" xfId="39023"/>
    <cellStyle name="Normal 23 2 6 2 12 2 3" xfId="26166"/>
    <cellStyle name="Normal 23 2 6 2 12 2 4" xfId="16791"/>
    <cellStyle name="Normal 23 2 6 2 12 3" xfId="20513"/>
    <cellStyle name="Normal 23 2 6 2 12 4" xfId="29889"/>
    <cellStyle name="Normal 23 2 6 2 12 5" xfId="33612"/>
    <cellStyle name="Normal 23 2 6 2 12 6" xfId="11379"/>
    <cellStyle name="Normal 23 2 6 2 13" xfId="2057"/>
    <cellStyle name="Normal 23 2 6 2 13 2" xfId="7534"/>
    <cellStyle name="Normal 23 2 6 2 13 2 2" xfId="39140"/>
    <cellStyle name="Normal 23 2 6 2 13 2 3" xfId="26283"/>
    <cellStyle name="Normal 23 2 6 2 13 2 4" xfId="16908"/>
    <cellStyle name="Normal 23 2 6 2 13 3" xfId="20630"/>
    <cellStyle name="Normal 23 2 6 2 13 4" xfId="30006"/>
    <cellStyle name="Normal 23 2 6 2 13 5" xfId="33729"/>
    <cellStyle name="Normal 23 2 6 2 13 6" xfId="11496"/>
    <cellStyle name="Normal 23 2 6 2 14" xfId="2174"/>
    <cellStyle name="Normal 23 2 6 2 14 2" xfId="7650"/>
    <cellStyle name="Normal 23 2 6 2 14 2 2" xfId="39256"/>
    <cellStyle name="Normal 23 2 6 2 14 2 3" xfId="26399"/>
    <cellStyle name="Normal 23 2 6 2 14 2 4" xfId="17024"/>
    <cellStyle name="Normal 23 2 6 2 14 3" xfId="20746"/>
    <cellStyle name="Normal 23 2 6 2 14 4" xfId="30122"/>
    <cellStyle name="Normal 23 2 6 2 14 5" xfId="33845"/>
    <cellStyle name="Normal 23 2 6 2 14 6" xfId="11612"/>
    <cellStyle name="Normal 23 2 6 2 15" xfId="2293"/>
    <cellStyle name="Normal 23 2 6 2 15 2" xfId="7768"/>
    <cellStyle name="Normal 23 2 6 2 15 2 2" xfId="39374"/>
    <cellStyle name="Normal 23 2 6 2 15 2 3" xfId="26517"/>
    <cellStyle name="Normal 23 2 6 2 15 2 4" xfId="17142"/>
    <cellStyle name="Normal 23 2 6 2 15 3" xfId="20864"/>
    <cellStyle name="Normal 23 2 6 2 15 4" xfId="30240"/>
    <cellStyle name="Normal 23 2 6 2 15 5" xfId="33963"/>
    <cellStyle name="Normal 23 2 6 2 15 6" xfId="11730"/>
    <cellStyle name="Normal 23 2 6 2 16" xfId="2412"/>
    <cellStyle name="Normal 23 2 6 2 16 2" xfId="7886"/>
    <cellStyle name="Normal 23 2 6 2 16 2 2" xfId="39492"/>
    <cellStyle name="Normal 23 2 6 2 16 2 3" xfId="26635"/>
    <cellStyle name="Normal 23 2 6 2 16 2 4" xfId="17260"/>
    <cellStyle name="Normal 23 2 6 2 16 3" xfId="20982"/>
    <cellStyle name="Normal 23 2 6 2 16 4" xfId="30358"/>
    <cellStyle name="Normal 23 2 6 2 16 5" xfId="34081"/>
    <cellStyle name="Normal 23 2 6 2 16 6" xfId="11848"/>
    <cellStyle name="Normal 23 2 6 2 17" xfId="2529"/>
    <cellStyle name="Normal 23 2 6 2 17 2" xfId="8002"/>
    <cellStyle name="Normal 23 2 6 2 17 2 2" xfId="39608"/>
    <cellStyle name="Normal 23 2 6 2 17 2 3" xfId="26751"/>
    <cellStyle name="Normal 23 2 6 2 17 2 4" xfId="17376"/>
    <cellStyle name="Normal 23 2 6 2 17 3" xfId="21098"/>
    <cellStyle name="Normal 23 2 6 2 17 4" xfId="30474"/>
    <cellStyle name="Normal 23 2 6 2 17 5" xfId="34197"/>
    <cellStyle name="Normal 23 2 6 2 17 6" xfId="11964"/>
    <cellStyle name="Normal 23 2 6 2 18" xfId="2647"/>
    <cellStyle name="Normal 23 2 6 2 18 2" xfId="8119"/>
    <cellStyle name="Normal 23 2 6 2 18 2 2" xfId="39725"/>
    <cellStyle name="Normal 23 2 6 2 18 2 3" xfId="26868"/>
    <cellStyle name="Normal 23 2 6 2 18 2 4" xfId="17493"/>
    <cellStyle name="Normal 23 2 6 2 18 3" xfId="21215"/>
    <cellStyle name="Normal 23 2 6 2 18 4" xfId="30591"/>
    <cellStyle name="Normal 23 2 6 2 18 5" xfId="34314"/>
    <cellStyle name="Normal 23 2 6 2 18 6" xfId="12081"/>
    <cellStyle name="Normal 23 2 6 2 19" xfId="2767"/>
    <cellStyle name="Normal 23 2 6 2 19 2" xfId="8238"/>
    <cellStyle name="Normal 23 2 6 2 19 2 2" xfId="39844"/>
    <cellStyle name="Normal 23 2 6 2 19 2 3" xfId="26987"/>
    <cellStyle name="Normal 23 2 6 2 19 2 4" xfId="17612"/>
    <cellStyle name="Normal 23 2 6 2 19 3" xfId="21334"/>
    <cellStyle name="Normal 23 2 6 2 19 4" xfId="30710"/>
    <cellStyle name="Normal 23 2 6 2 19 5" xfId="34433"/>
    <cellStyle name="Normal 23 2 6 2 19 6" xfId="12200"/>
    <cellStyle name="Normal 23 2 6 2 2" xfId="306"/>
    <cellStyle name="Normal 23 2 6 2 2 2" xfId="708"/>
    <cellStyle name="Normal 23 2 6 2 2 2 2" xfId="4922"/>
    <cellStyle name="Normal 23 2 6 2 2 2 2 2" xfId="6180"/>
    <cellStyle name="Normal 23 2 6 2 2 2 2 2 2" xfId="37788"/>
    <cellStyle name="Normal 23 2 6 2 2 2 2 2 3" xfId="24931"/>
    <cellStyle name="Normal 23 2 6 2 2 2 2 2 4" xfId="15556"/>
    <cellStyle name="Normal 23 2 6 2 2 2 2 3" xfId="36530"/>
    <cellStyle name="Normal 23 2 6 2 2 2 2 4" xfId="23673"/>
    <cellStyle name="Normal 23 2 6 2 2 2 2 5" xfId="14298"/>
    <cellStyle name="Normal 23 2 6 2 2 2 3" xfId="5712"/>
    <cellStyle name="Normal 23 2 6 2 2 2 3 2" xfId="37320"/>
    <cellStyle name="Normal 23 2 6 2 2 2 3 3" xfId="24463"/>
    <cellStyle name="Normal 23 2 6 2 2 2 3 4" xfId="15088"/>
    <cellStyle name="Normal 23 2 6 2 2 2 4" xfId="4452"/>
    <cellStyle name="Normal 23 2 6 2 2 2 4 2" xfId="36066"/>
    <cellStyle name="Normal 23 2 6 2 2 2 4 3" xfId="23208"/>
    <cellStyle name="Normal 23 2 6 2 2 2 4 4" xfId="13833"/>
    <cellStyle name="Normal 23 2 6 2 2 2 5" xfId="32357"/>
    <cellStyle name="Normal 23 2 6 2 2 2 6" xfId="22738"/>
    <cellStyle name="Normal 23 2 6 2 2 2 7" xfId="10162"/>
    <cellStyle name="Normal 23 2 6 2 2 3" xfId="4921"/>
    <cellStyle name="Normal 23 2 6 2 2 3 2" xfId="6179"/>
    <cellStyle name="Normal 23 2 6 2 2 3 2 2" xfId="37787"/>
    <cellStyle name="Normal 23 2 6 2 2 3 2 3" xfId="24930"/>
    <cellStyle name="Normal 23 2 6 2 2 3 2 4" xfId="15555"/>
    <cellStyle name="Normal 23 2 6 2 2 3 3" xfId="36529"/>
    <cellStyle name="Normal 23 2 6 2 2 3 4" xfId="23672"/>
    <cellStyle name="Normal 23 2 6 2 2 3 5" xfId="14297"/>
    <cellStyle name="Normal 23 2 6 2 2 4" xfId="5643"/>
    <cellStyle name="Normal 23 2 6 2 2 4 2" xfId="37251"/>
    <cellStyle name="Normal 23 2 6 2 2 4 3" xfId="24394"/>
    <cellStyle name="Normal 23 2 6 2 2 4 4" xfId="15019"/>
    <cellStyle name="Normal 23 2 6 2 2 5" xfId="4383"/>
    <cellStyle name="Normal 23 2 6 2 2 5 2" xfId="35997"/>
    <cellStyle name="Normal 23 2 6 2 2 5 3" xfId="23139"/>
    <cellStyle name="Normal 23 2 6 2 2 5 4" xfId="13764"/>
    <cellStyle name="Normal 23 2 6 2 2 6" xfId="19296"/>
    <cellStyle name="Normal 23 2 6 2 2 7" xfId="28672"/>
    <cellStyle name="Normal 23 2 6 2 2 8" xfId="32116"/>
    <cellStyle name="Normal 23 2 6 2 2 9" xfId="9764"/>
    <cellStyle name="Normal 23 2 6 2 20" xfId="2882"/>
    <cellStyle name="Normal 23 2 6 2 20 2" xfId="8352"/>
    <cellStyle name="Normal 23 2 6 2 20 2 2" xfId="39958"/>
    <cellStyle name="Normal 23 2 6 2 20 2 3" xfId="27101"/>
    <cellStyle name="Normal 23 2 6 2 20 2 4" xfId="17726"/>
    <cellStyle name="Normal 23 2 6 2 20 3" xfId="21448"/>
    <cellStyle name="Normal 23 2 6 2 20 4" xfId="30824"/>
    <cellStyle name="Normal 23 2 6 2 20 5" xfId="34547"/>
    <cellStyle name="Normal 23 2 6 2 20 6" xfId="12314"/>
    <cellStyle name="Normal 23 2 6 2 21" xfId="2997"/>
    <cellStyle name="Normal 23 2 6 2 21 2" xfId="8466"/>
    <cellStyle name="Normal 23 2 6 2 21 2 2" xfId="40072"/>
    <cellStyle name="Normal 23 2 6 2 21 2 3" xfId="27215"/>
    <cellStyle name="Normal 23 2 6 2 21 2 4" xfId="17840"/>
    <cellStyle name="Normal 23 2 6 2 21 3" xfId="21562"/>
    <cellStyle name="Normal 23 2 6 2 21 4" xfId="30938"/>
    <cellStyle name="Normal 23 2 6 2 21 5" xfId="34661"/>
    <cellStyle name="Normal 23 2 6 2 21 6" xfId="12428"/>
    <cellStyle name="Normal 23 2 6 2 22" xfId="3112"/>
    <cellStyle name="Normal 23 2 6 2 22 2" xfId="8580"/>
    <cellStyle name="Normal 23 2 6 2 22 2 2" xfId="40186"/>
    <cellStyle name="Normal 23 2 6 2 22 2 3" xfId="27329"/>
    <cellStyle name="Normal 23 2 6 2 22 2 4" xfId="17954"/>
    <cellStyle name="Normal 23 2 6 2 22 3" xfId="21676"/>
    <cellStyle name="Normal 23 2 6 2 22 4" xfId="31052"/>
    <cellStyle name="Normal 23 2 6 2 22 5" xfId="34775"/>
    <cellStyle name="Normal 23 2 6 2 22 6" xfId="12542"/>
    <cellStyle name="Normal 23 2 6 2 23" xfId="3227"/>
    <cellStyle name="Normal 23 2 6 2 23 2" xfId="8694"/>
    <cellStyle name="Normal 23 2 6 2 23 2 2" xfId="40300"/>
    <cellStyle name="Normal 23 2 6 2 23 2 3" xfId="27443"/>
    <cellStyle name="Normal 23 2 6 2 23 2 4" xfId="18068"/>
    <cellStyle name="Normal 23 2 6 2 23 3" xfId="21790"/>
    <cellStyle name="Normal 23 2 6 2 23 4" xfId="31166"/>
    <cellStyle name="Normal 23 2 6 2 23 5" xfId="34889"/>
    <cellStyle name="Normal 23 2 6 2 23 6" xfId="12656"/>
    <cellStyle name="Normal 23 2 6 2 24" xfId="3342"/>
    <cellStyle name="Normal 23 2 6 2 24 2" xfId="8808"/>
    <cellStyle name="Normal 23 2 6 2 24 2 2" xfId="40414"/>
    <cellStyle name="Normal 23 2 6 2 24 2 3" xfId="27557"/>
    <cellStyle name="Normal 23 2 6 2 24 2 4" xfId="18182"/>
    <cellStyle name="Normal 23 2 6 2 24 3" xfId="21904"/>
    <cellStyle name="Normal 23 2 6 2 24 4" xfId="31280"/>
    <cellStyle name="Normal 23 2 6 2 24 5" xfId="35003"/>
    <cellStyle name="Normal 23 2 6 2 24 6" xfId="12770"/>
    <cellStyle name="Normal 23 2 6 2 25" xfId="3460"/>
    <cellStyle name="Normal 23 2 6 2 25 2" xfId="8925"/>
    <cellStyle name="Normal 23 2 6 2 25 2 2" xfId="40531"/>
    <cellStyle name="Normal 23 2 6 2 25 2 3" xfId="27674"/>
    <cellStyle name="Normal 23 2 6 2 25 2 4" xfId="18299"/>
    <cellStyle name="Normal 23 2 6 2 25 3" xfId="22021"/>
    <cellStyle name="Normal 23 2 6 2 25 4" xfId="31397"/>
    <cellStyle name="Normal 23 2 6 2 25 5" xfId="35120"/>
    <cellStyle name="Normal 23 2 6 2 25 6" xfId="12887"/>
    <cellStyle name="Normal 23 2 6 2 26" xfId="3580"/>
    <cellStyle name="Normal 23 2 6 2 26 2" xfId="9044"/>
    <cellStyle name="Normal 23 2 6 2 26 2 2" xfId="40650"/>
    <cellStyle name="Normal 23 2 6 2 26 2 3" xfId="27793"/>
    <cellStyle name="Normal 23 2 6 2 26 2 4" xfId="18418"/>
    <cellStyle name="Normal 23 2 6 2 26 3" xfId="22140"/>
    <cellStyle name="Normal 23 2 6 2 26 4" xfId="31516"/>
    <cellStyle name="Normal 23 2 6 2 26 5" xfId="35239"/>
    <cellStyle name="Normal 23 2 6 2 26 6" xfId="13006"/>
    <cellStyle name="Normal 23 2 6 2 27" xfId="3712"/>
    <cellStyle name="Normal 23 2 6 2 27 2" xfId="9175"/>
    <cellStyle name="Normal 23 2 6 2 27 2 2" xfId="40781"/>
    <cellStyle name="Normal 23 2 6 2 27 2 3" xfId="27924"/>
    <cellStyle name="Normal 23 2 6 2 27 2 4" xfId="18549"/>
    <cellStyle name="Normal 23 2 6 2 27 3" xfId="22271"/>
    <cellStyle name="Normal 23 2 6 2 27 4" xfId="31647"/>
    <cellStyle name="Normal 23 2 6 2 27 5" xfId="35370"/>
    <cellStyle name="Normal 23 2 6 2 27 6" xfId="13137"/>
    <cellStyle name="Normal 23 2 6 2 28" xfId="3828"/>
    <cellStyle name="Normal 23 2 6 2 28 2" xfId="9290"/>
    <cellStyle name="Normal 23 2 6 2 28 2 2" xfId="40896"/>
    <cellStyle name="Normal 23 2 6 2 28 2 3" xfId="28039"/>
    <cellStyle name="Normal 23 2 6 2 28 2 4" xfId="18664"/>
    <cellStyle name="Normal 23 2 6 2 28 3" xfId="22386"/>
    <cellStyle name="Normal 23 2 6 2 28 4" xfId="31762"/>
    <cellStyle name="Normal 23 2 6 2 28 5" xfId="35485"/>
    <cellStyle name="Normal 23 2 6 2 28 6" xfId="13252"/>
    <cellStyle name="Normal 23 2 6 2 29" xfId="3943"/>
    <cellStyle name="Normal 23 2 6 2 29 2" xfId="9404"/>
    <cellStyle name="Normal 23 2 6 2 29 2 2" xfId="41010"/>
    <cellStyle name="Normal 23 2 6 2 29 2 3" xfId="28153"/>
    <cellStyle name="Normal 23 2 6 2 29 2 4" xfId="18778"/>
    <cellStyle name="Normal 23 2 6 2 29 3" xfId="22500"/>
    <cellStyle name="Normal 23 2 6 2 29 4" xfId="31876"/>
    <cellStyle name="Normal 23 2 6 2 29 5" xfId="35599"/>
    <cellStyle name="Normal 23 2 6 2 29 6" xfId="13366"/>
    <cellStyle name="Normal 23 2 6 2 3" xfId="823"/>
    <cellStyle name="Normal 23 2 6 2 3 2" xfId="4923"/>
    <cellStyle name="Normal 23 2 6 2 3 2 2" xfId="6181"/>
    <cellStyle name="Normal 23 2 6 2 3 2 2 2" xfId="37789"/>
    <cellStyle name="Normal 23 2 6 2 3 2 2 3" xfId="24932"/>
    <cellStyle name="Normal 23 2 6 2 3 2 2 4" xfId="15557"/>
    <cellStyle name="Normal 23 2 6 2 3 2 3" xfId="36531"/>
    <cellStyle name="Normal 23 2 6 2 3 2 4" xfId="23674"/>
    <cellStyle name="Normal 23 2 6 2 3 2 5" xfId="14299"/>
    <cellStyle name="Normal 23 2 6 2 3 3" xfId="5713"/>
    <cellStyle name="Normal 23 2 6 2 3 3 2" xfId="37321"/>
    <cellStyle name="Normal 23 2 6 2 3 3 3" xfId="24464"/>
    <cellStyle name="Normal 23 2 6 2 3 3 4" xfId="15089"/>
    <cellStyle name="Normal 23 2 6 2 3 4" xfId="4453"/>
    <cellStyle name="Normal 23 2 6 2 3 4 2" xfId="36067"/>
    <cellStyle name="Normal 23 2 6 2 3 4 3" xfId="23209"/>
    <cellStyle name="Normal 23 2 6 2 3 4 4" xfId="13834"/>
    <cellStyle name="Normal 23 2 6 2 3 5" xfId="19410"/>
    <cellStyle name="Normal 23 2 6 2 3 6" xfId="28786"/>
    <cellStyle name="Normal 23 2 6 2 3 7" xfId="32237"/>
    <cellStyle name="Normal 23 2 6 2 3 8" xfId="10276"/>
    <cellStyle name="Normal 23 2 6 2 30" xfId="547"/>
    <cellStyle name="Normal 23 2 6 2 30 2" xfId="9524"/>
    <cellStyle name="Normal 23 2 6 2 30 2 2" xfId="41130"/>
    <cellStyle name="Normal 23 2 6 2 30 2 3" xfId="28273"/>
    <cellStyle name="Normal 23 2 6 2 30 2 4" xfId="18898"/>
    <cellStyle name="Normal 23 2 6 2 30 3" xfId="22620"/>
    <cellStyle name="Normal 23 2 6 2 30 4" xfId="28514"/>
    <cellStyle name="Normal 23 2 6 2 30 5" xfId="32478"/>
    <cellStyle name="Normal 23 2 6 2 30 6" xfId="10004"/>
    <cellStyle name="Normal 23 2 6 2 31" xfId="426"/>
    <cellStyle name="Normal 23 2 6 2 31 2" xfId="6615"/>
    <cellStyle name="Normal 23 2 6 2 31 2 2" xfId="38223"/>
    <cellStyle name="Normal 23 2 6 2 31 2 3" xfId="25366"/>
    <cellStyle name="Normal 23 2 6 2 31 2 4" xfId="15991"/>
    <cellStyle name="Normal 23 2 6 2 31 3" xfId="19138"/>
    <cellStyle name="Normal 23 2 6 2 31 4" xfId="9884"/>
    <cellStyle name="Normal 23 2 6 2 32" xfId="4108"/>
    <cellStyle name="Normal 23 2 6 2 32 2" xfId="35722"/>
    <cellStyle name="Normal 23 2 6 2 32 3" xfId="22864"/>
    <cellStyle name="Normal 23 2 6 2 32 4" xfId="13489"/>
    <cellStyle name="Normal 23 2 6 2 33" xfId="19018"/>
    <cellStyle name="Normal 23 2 6 2 34" xfId="28394"/>
    <cellStyle name="Normal 23 2 6 2 35" xfId="31996"/>
    <cellStyle name="Normal 23 2 6 2 36" xfId="9644"/>
    <cellStyle name="Normal 23 2 6 2 4" xfId="940"/>
    <cellStyle name="Normal 23 2 6 2 4 2" xfId="4924"/>
    <cellStyle name="Normal 23 2 6 2 4 2 2" xfId="6182"/>
    <cellStyle name="Normal 23 2 6 2 4 2 2 2" xfId="37790"/>
    <cellStyle name="Normal 23 2 6 2 4 2 2 3" xfId="24933"/>
    <cellStyle name="Normal 23 2 6 2 4 2 2 4" xfId="15558"/>
    <cellStyle name="Normal 23 2 6 2 4 2 3" xfId="36532"/>
    <cellStyle name="Normal 23 2 6 2 4 2 4" xfId="23675"/>
    <cellStyle name="Normal 23 2 6 2 4 2 5" xfId="14300"/>
    <cellStyle name="Normal 23 2 6 2 4 3" xfId="5969"/>
    <cellStyle name="Normal 23 2 6 2 4 3 2" xfId="37577"/>
    <cellStyle name="Normal 23 2 6 2 4 3 3" xfId="24720"/>
    <cellStyle name="Normal 23 2 6 2 4 3 4" xfId="15345"/>
    <cellStyle name="Normal 23 2 6 2 4 4" xfId="4710"/>
    <cellStyle name="Normal 23 2 6 2 4 4 2" xfId="36321"/>
    <cellStyle name="Normal 23 2 6 2 4 4 3" xfId="23464"/>
    <cellStyle name="Normal 23 2 6 2 4 4 4" xfId="14089"/>
    <cellStyle name="Normal 23 2 6 2 4 5" xfId="19526"/>
    <cellStyle name="Normal 23 2 6 2 4 6" xfId="28902"/>
    <cellStyle name="Normal 23 2 6 2 4 7" xfId="32626"/>
    <cellStyle name="Normal 23 2 6 2 4 8" xfId="10392"/>
    <cellStyle name="Normal 23 2 6 2 5" xfId="1056"/>
    <cellStyle name="Normal 23 2 6 2 5 2" xfId="6178"/>
    <cellStyle name="Normal 23 2 6 2 5 2 2" xfId="37786"/>
    <cellStyle name="Normal 23 2 6 2 5 2 3" xfId="24929"/>
    <cellStyle name="Normal 23 2 6 2 5 2 4" xfId="15554"/>
    <cellStyle name="Normal 23 2 6 2 5 3" xfId="4920"/>
    <cellStyle name="Normal 23 2 6 2 5 3 2" xfId="36528"/>
    <cellStyle name="Normal 23 2 6 2 5 3 3" xfId="23671"/>
    <cellStyle name="Normal 23 2 6 2 5 3 4" xfId="14296"/>
    <cellStyle name="Normal 23 2 6 2 5 4" xfId="19641"/>
    <cellStyle name="Normal 23 2 6 2 5 5" xfId="29017"/>
    <cellStyle name="Normal 23 2 6 2 5 6" xfId="32741"/>
    <cellStyle name="Normal 23 2 6 2 5 7" xfId="10507"/>
    <cellStyle name="Normal 23 2 6 2 6" xfId="1172"/>
    <cellStyle name="Normal 23 2 6 2 6 2" xfId="6952"/>
    <cellStyle name="Normal 23 2 6 2 6 2 2" xfId="38558"/>
    <cellStyle name="Normal 23 2 6 2 6 2 3" xfId="25701"/>
    <cellStyle name="Normal 23 2 6 2 6 2 4" xfId="16326"/>
    <cellStyle name="Normal 23 2 6 2 6 3" xfId="4225"/>
    <cellStyle name="Normal 23 2 6 2 6 3 2" xfId="35839"/>
    <cellStyle name="Normal 23 2 6 2 6 3 3" xfId="22981"/>
    <cellStyle name="Normal 23 2 6 2 6 3 4" xfId="13606"/>
    <cellStyle name="Normal 23 2 6 2 6 4" xfId="19756"/>
    <cellStyle name="Normal 23 2 6 2 6 5" xfId="29132"/>
    <cellStyle name="Normal 23 2 6 2 6 6" xfId="32856"/>
    <cellStyle name="Normal 23 2 6 2 6 7" xfId="10622"/>
    <cellStyle name="Normal 23 2 6 2 7" xfId="1287"/>
    <cellStyle name="Normal 23 2 6 2 7 2" xfId="5481"/>
    <cellStyle name="Normal 23 2 6 2 7 2 2" xfId="37089"/>
    <cellStyle name="Normal 23 2 6 2 7 2 3" xfId="24232"/>
    <cellStyle name="Normal 23 2 6 2 7 2 4" xfId="14857"/>
    <cellStyle name="Normal 23 2 6 2 7 3" xfId="19870"/>
    <cellStyle name="Normal 23 2 6 2 7 4" xfId="29246"/>
    <cellStyle name="Normal 23 2 6 2 7 5" xfId="32970"/>
    <cellStyle name="Normal 23 2 6 2 7 6" xfId="10736"/>
    <cellStyle name="Normal 23 2 6 2 8" xfId="1402"/>
    <cellStyle name="Normal 23 2 6 2 8 2" xfId="6964"/>
    <cellStyle name="Normal 23 2 6 2 8 2 2" xfId="38570"/>
    <cellStyle name="Normal 23 2 6 2 8 2 3" xfId="25713"/>
    <cellStyle name="Normal 23 2 6 2 8 2 4" xfId="16338"/>
    <cellStyle name="Normal 23 2 6 2 8 3" xfId="19984"/>
    <cellStyle name="Normal 23 2 6 2 8 4" xfId="29360"/>
    <cellStyle name="Normal 23 2 6 2 8 5" xfId="33084"/>
    <cellStyle name="Normal 23 2 6 2 8 6" xfId="10850"/>
    <cellStyle name="Normal 23 2 6 2 9" xfId="1517"/>
    <cellStyle name="Normal 23 2 6 2 9 2" xfId="5412"/>
    <cellStyle name="Normal 23 2 6 2 9 2 2" xfId="37020"/>
    <cellStyle name="Normal 23 2 6 2 9 2 3" xfId="24163"/>
    <cellStyle name="Normal 23 2 6 2 9 2 4" xfId="14788"/>
    <cellStyle name="Normal 23 2 6 2 9 3" xfId="20098"/>
    <cellStyle name="Normal 23 2 6 2 9 4" xfId="29474"/>
    <cellStyle name="Normal 23 2 6 2 9 5" xfId="33198"/>
    <cellStyle name="Normal 23 2 6 2 9 6" xfId="10964"/>
    <cellStyle name="Normal 23 2 6 20" xfId="2745"/>
    <cellStyle name="Normal 23 2 6 20 2" xfId="8216"/>
    <cellStyle name="Normal 23 2 6 20 2 2" xfId="39822"/>
    <cellStyle name="Normal 23 2 6 20 2 3" xfId="26965"/>
    <cellStyle name="Normal 23 2 6 20 2 4" xfId="17590"/>
    <cellStyle name="Normal 23 2 6 20 3" xfId="21312"/>
    <cellStyle name="Normal 23 2 6 20 4" xfId="30688"/>
    <cellStyle name="Normal 23 2 6 20 5" xfId="34411"/>
    <cellStyle name="Normal 23 2 6 20 6" xfId="12178"/>
    <cellStyle name="Normal 23 2 6 21" xfId="2860"/>
    <cellStyle name="Normal 23 2 6 21 2" xfId="8330"/>
    <cellStyle name="Normal 23 2 6 21 2 2" xfId="39936"/>
    <cellStyle name="Normal 23 2 6 21 2 3" xfId="27079"/>
    <cellStyle name="Normal 23 2 6 21 2 4" xfId="17704"/>
    <cellStyle name="Normal 23 2 6 21 3" xfId="21426"/>
    <cellStyle name="Normal 23 2 6 21 4" xfId="30802"/>
    <cellStyle name="Normal 23 2 6 21 5" xfId="34525"/>
    <cellStyle name="Normal 23 2 6 21 6" xfId="12292"/>
    <cellStyle name="Normal 23 2 6 22" xfId="2975"/>
    <cellStyle name="Normal 23 2 6 22 2" xfId="8444"/>
    <cellStyle name="Normal 23 2 6 22 2 2" xfId="40050"/>
    <cellStyle name="Normal 23 2 6 22 2 3" xfId="27193"/>
    <cellStyle name="Normal 23 2 6 22 2 4" xfId="17818"/>
    <cellStyle name="Normal 23 2 6 22 3" xfId="21540"/>
    <cellStyle name="Normal 23 2 6 22 4" xfId="30916"/>
    <cellStyle name="Normal 23 2 6 22 5" xfId="34639"/>
    <cellStyle name="Normal 23 2 6 22 6" xfId="12406"/>
    <cellStyle name="Normal 23 2 6 23" xfId="3090"/>
    <cellStyle name="Normal 23 2 6 23 2" xfId="8558"/>
    <cellStyle name="Normal 23 2 6 23 2 2" xfId="40164"/>
    <cellStyle name="Normal 23 2 6 23 2 3" xfId="27307"/>
    <cellStyle name="Normal 23 2 6 23 2 4" xfId="17932"/>
    <cellStyle name="Normal 23 2 6 23 3" xfId="21654"/>
    <cellStyle name="Normal 23 2 6 23 4" xfId="31030"/>
    <cellStyle name="Normal 23 2 6 23 5" xfId="34753"/>
    <cellStyle name="Normal 23 2 6 23 6" xfId="12520"/>
    <cellStyle name="Normal 23 2 6 24" xfId="3205"/>
    <cellStyle name="Normal 23 2 6 24 2" xfId="8672"/>
    <cellStyle name="Normal 23 2 6 24 2 2" xfId="40278"/>
    <cellStyle name="Normal 23 2 6 24 2 3" xfId="27421"/>
    <cellStyle name="Normal 23 2 6 24 2 4" xfId="18046"/>
    <cellStyle name="Normal 23 2 6 24 3" xfId="21768"/>
    <cellStyle name="Normal 23 2 6 24 4" xfId="31144"/>
    <cellStyle name="Normal 23 2 6 24 5" xfId="34867"/>
    <cellStyle name="Normal 23 2 6 24 6" xfId="12634"/>
    <cellStyle name="Normal 23 2 6 25" xfId="3320"/>
    <cellStyle name="Normal 23 2 6 25 2" xfId="8786"/>
    <cellStyle name="Normal 23 2 6 25 2 2" xfId="40392"/>
    <cellStyle name="Normal 23 2 6 25 2 3" xfId="27535"/>
    <cellStyle name="Normal 23 2 6 25 2 4" xfId="18160"/>
    <cellStyle name="Normal 23 2 6 25 3" xfId="21882"/>
    <cellStyle name="Normal 23 2 6 25 4" xfId="31258"/>
    <cellStyle name="Normal 23 2 6 25 5" xfId="34981"/>
    <cellStyle name="Normal 23 2 6 25 6" xfId="12748"/>
    <cellStyle name="Normal 23 2 6 26" xfId="3438"/>
    <cellStyle name="Normal 23 2 6 26 2" xfId="8903"/>
    <cellStyle name="Normal 23 2 6 26 2 2" xfId="40509"/>
    <cellStyle name="Normal 23 2 6 26 2 3" xfId="27652"/>
    <cellStyle name="Normal 23 2 6 26 2 4" xfId="18277"/>
    <cellStyle name="Normal 23 2 6 26 3" xfId="21999"/>
    <cellStyle name="Normal 23 2 6 26 4" xfId="31375"/>
    <cellStyle name="Normal 23 2 6 26 5" xfId="35098"/>
    <cellStyle name="Normal 23 2 6 26 6" xfId="12865"/>
    <cellStyle name="Normal 23 2 6 27" xfId="3558"/>
    <cellStyle name="Normal 23 2 6 27 2" xfId="9022"/>
    <cellStyle name="Normal 23 2 6 27 2 2" xfId="40628"/>
    <cellStyle name="Normal 23 2 6 27 2 3" xfId="27771"/>
    <cellStyle name="Normal 23 2 6 27 2 4" xfId="18396"/>
    <cellStyle name="Normal 23 2 6 27 3" xfId="22118"/>
    <cellStyle name="Normal 23 2 6 27 4" xfId="31494"/>
    <cellStyle name="Normal 23 2 6 27 5" xfId="35217"/>
    <cellStyle name="Normal 23 2 6 27 6" xfId="12984"/>
    <cellStyle name="Normal 23 2 6 28" xfId="3690"/>
    <cellStyle name="Normal 23 2 6 28 2" xfId="9153"/>
    <cellStyle name="Normal 23 2 6 28 2 2" xfId="40759"/>
    <cellStyle name="Normal 23 2 6 28 2 3" xfId="27902"/>
    <cellStyle name="Normal 23 2 6 28 2 4" xfId="18527"/>
    <cellStyle name="Normal 23 2 6 28 3" xfId="22249"/>
    <cellStyle name="Normal 23 2 6 28 4" xfId="31625"/>
    <cellStyle name="Normal 23 2 6 28 5" xfId="35348"/>
    <cellStyle name="Normal 23 2 6 28 6" xfId="13115"/>
    <cellStyle name="Normal 23 2 6 29" xfId="3806"/>
    <cellStyle name="Normal 23 2 6 29 2" xfId="9268"/>
    <cellStyle name="Normal 23 2 6 29 2 2" xfId="40874"/>
    <cellStyle name="Normal 23 2 6 29 2 3" xfId="28017"/>
    <cellStyle name="Normal 23 2 6 29 2 4" xfId="18642"/>
    <cellStyle name="Normal 23 2 6 29 3" xfId="22364"/>
    <cellStyle name="Normal 23 2 6 29 4" xfId="31740"/>
    <cellStyle name="Normal 23 2 6 29 5" xfId="35463"/>
    <cellStyle name="Normal 23 2 6 29 6" xfId="13230"/>
    <cellStyle name="Normal 23 2 6 3" xfId="284"/>
    <cellStyle name="Normal 23 2 6 3 2" xfId="647"/>
    <cellStyle name="Normal 23 2 6 3 2 2" xfId="4926"/>
    <cellStyle name="Normal 23 2 6 3 2 2 2" xfId="6184"/>
    <cellStyle name="Normal 23 2 6 3 2 2 2 2" xfId="37792"/>
    <cellStyle name="Normal 23 2 6 3 2 2 2 3" xfId="24935"/>
    <cellStyle name="Normal 23 2 6 3 2 2 2 4" xfId="15560"/>
    <cellStyle name="Normal 23 2 6 3 2 2 3" xfId="36534"/>
    <cellStyle name="Normal 23 2 6 3 2 2 4" xfId="23677"/>
    <cellStyle name="Normal 23 2 6 3 2 2 5" xfId="14302"/>
    <cellStyle name="Normal 23 2 6 3 2 3" xfId="5714"/>
    <cellStyle name="Normal 23 2 6 3 2 3 2" xfId="37322"/>
    <cellStyle name="Normal 23 2 6 3 2 3 3" xfId="24465"/>
    <cellStyle name="Normal 23 2 6 3 2 3 4" xfId="15090"/>
    <cellStyle name="Normal 23 2 6 3 2 4" xfId="4454"/>
    <cellStyle name="Normal 23 2 6 3 2 4 2" xfId="36068"/>
    <cellStyle name="Normal 23 2 6 3 2 4 3" xfId="23210"/>
    <cellStyle name="Normal 23 2 6 3 2 4 4" xfId="13835"/>
    <cellStyle name="Normal 23 2 6 3 2 5" xfId="32335"/>
    <cellStyle name="Normal 23 2 6 3 2 6" xfId="22676"/>
    <cellStyle name="Normal 23 2 6 3 2 7" xfId="10102"/>
    <cellStyle name="Normal 23 2 6 3 3" xfId="4925"/>
    <cellStyle name="Normal 23 2 6 3 3 2" xfId="6183"/>
    <cellStyle name="Normal 23 2 6 3 3 2 2" xfId="37791"/>
    <cellStyle name="Normal 23 2 6 3 3 2 3" xfId="24934"/>
    <cellStyle name="Normal 23 2 6 3 3 2 4" xfId="15559"/>
    <cellStyle name="Normal 23 2 6 3 3 3" xfId="36533"/>
    <cellStyle name="Normal 23 2 6 3 3 4" xfId="23676"/>
    <cellStyle name="Normal 23 2 6 3 3 5" xfId="14301"/>
    <cellStyle name="Normal 23 2 6 3 4" xfId="5582"/>
    <cellStyle name="Normal 23 2 6 3 4 2" xfId="37190"/>
    <cellStyle name="Normal 23 2 6 3 4 3" xfId="24333"/>
    <cellStyle name="Normal 23 2 6 3 4 4" xfId="14958"/>
    <cellStyle name="Normal 23 2 6 3 5" xfId="4323"/>
    <cellStyle name="Normal 23 2 6 3 5 2" xfId="35937"/>
    <cellStyle name="Normal 23 2 6 3 5 3" xfId="23079"/>
    <cellStyle name="Normal 23 2 6 3 5 4" xfId="13704"/>
    <cellStyle name="Normal 23 2 6 3 6" xfId="19236"/>
    <cellStyle name="Normal 23 2 6 3 7" xfId="28612"/>
    <cellStyle name="Normal 23 2 6 3 8" xfId="32094"/>
    <cellStyle name="Normal 23 2 6 3 9" xfId="9742"/>
    <cellStyle name="Normal 23 2 6 30" xfId="3921"/>
    <cellStyle name="Normal 23 2 6 30 2" xfId="9382"/>
    <cellStyle name="Normal 23 2 6 30 2 2" xfId="40988"/>
    <cellStyle name="Normal 23 2 6 30 2 3" xfId="28131"/>
    <cellStyle name="Normal 23 2 6 30 2 4" xfId="18756"/>
    <cellStyle name="Normal 23 2 6 30 3" xfId="22478"/>
    <cellStyle name="Normal 23 2 6 30 4" xfId="31854"/>
    <cellStyle name="Normal 23 2 6 30 5" xfId="35577"/>
    <cellStyle name="Normal 23 2 6 30 6" xfId="13344"/>
    <cellStyle name="Normal 23 2 6 31" xfId="525"/>
    <cellStyle name="Normal 23 2 6 31 2" xfId="9502"/>
    <cellStyle name="Normal 23 2 6 31 2 2" xfId="41108"/>
    <cellStyle name="Normal 23 2 6 31 2 3" xfId="28251"/>
    <cellStyle name="Normal 23 2 6 31 2 4" xfId="18876"/>
    <cellStyle name="Normal 23 2 6 31 3" xfId="22598"/>
    <cellStyle name="Normal 23 2 6 31 4" xfId="28492"/>
    <cellStyle name="Normal 23 2 6 31 5" xfId="32456"/>
    <cellStyle name="Normal 23 2 6 31 6" xfId="9982"/>
    <cellStyle name="Normal 23 2 6 32" xfId="404"/>
    <cellStyle name="Normal 23 2 6 32 2" xfId="6913"/>
    <cellStyle name="Normal 23 2 6 32 2 2" xfId="38519"/>
    <cellStyle name="Normal 23 2 6 32 2 3" xfId="25662"/>
    <cellStyle name="Normal 23 2 6 32 2 4" xfId="16287"/>
    <cellStyle name="Normal 23 2 6 32 3" xfId="19116"/>
    <cellStyle name="Normal 23 2 6 32 4" xfId="9862"/>
    <cellStyle name="Normal 23 2 6 33" xfId="4086"/>
    <cellStyle name="Normal 23 2 6 33 2" xfId="35700"/>
    <cellStyle name="Normal 23 2 6 33 3" xfId="22842"/>
    <cellStyle name="Normal 23 2 6 33 4" xfId="13467"/>
    <cellStyle name="Normal 23 2 6 34" xfId="18996"/>
    <cellStyle name="Normal 23 2 6 35" xfId="28372"/>
    <cellStyle name="Normal 23 2 6 36" xfId="31974"/>
    <cellStyle name="Normal 23 2 6 37" xfId="9622"/>
    <cellStyle name="Normal 23 2 6 4" xfId="801"/>
    <cellStyle name="Normal 23 2 6 4 2" xfId="4927"/>
    <cellStyle name="Normal 23 2 6 4 2 2" xfId="6185"/>
    <cellStyle name="Normal 23 2 6 4 2 2 2" xfId="37793"/>
    <cellStyle name="Normal 23 2 6 4 2 2 3" xfId="24936"/>
    <cellStyle name="Normal 23 2 6 4 2 2 4" xfId="15561"/>
    <cellStyle name="Normal 23 2 6 4 2 3" xfId="36535"/>
    <cellStyle name="Normal 23 2 6 4 2 4" xfId="23678"/>
    <cellStyle name="Normal 23 2 6 4 2 5" xfId="14303"/>
    <cellStyle name="Normal 23 2 6 4 3" xfId="5715"/>
    <cellStyle name="Normal 23 2 6 4 3 2" xfId="37323"/>
    <cellStyle name="Normal 23 2 6 4 3 3" xfId="24466"/>
    <cellStyle name="Normal 23 2 6 4 3 4" xfId="15091"/>
    <cellStyle name="Normal 23 2 6 4 4" xfId="4455"/>
    <cellStyle name="Normal 23 2 6 4 4 2" xfId="36069"/>
    <cellStyle name="Normal 23 2 6 4 4 3" xfId="23211"/>
    <cellStyle name="Normal 23 2 6 4 4 4" xfId="13836"/>
    <cellStyle name="Normal 23 2 6 4 5" xfId="19388"/>
    <cellStyle name="Normal 23 2 6 4 6" xfId="28764"/>
    <cellStyle name="Normal 23 2 6 4 7" xfId="32215"/>
    <cellStyle name="Normal 23 2 6 4 8" xfId="10254"/>
    <cellStyle name="Normal 23 2 6 5" xfId="918"/>
    <cellStyle name="Normal 23 2 6 5 2" xfId="4928"/>
    <cellStyle name="Normal 23 2 6 5 2 2" xfId="6186"/>
    <cellStyle name="Normal 23 2 6 5 2 2 2" xfId="37794"/>
    <cellStyle name="Normal 23 2 6 5 2 2 3" xfId="24937"/>
    <cellStyle name="Normal 23 2 6 5 2 2 4" xfId="15562"/>
    <cellStyle name="Normal 23 2 6 5 2 3" xfId="36536"/>
    <cellStyle name="Normal 23 2 6 5 2 4" xfId="23679"/>
    <cellStyle name="Normal 23 2 6 5 2 5" xfId="14304"/>
    <cellStyle name="Normal 23 2 6 5 3" xfId="5947"/>
    <cellStyle name="Normal 23 2 6 5 3 2" xfId="37555"/>
    <cellStyle name="Normal 23 2 6 5 3 3" xfId="24698"/>
    <cellStyle name="Normal 23 2 6 5 3 4" xfId="15323"/>
    <cellStyle name="Normal 23 2 6 5 4" xfId="4688"/>
    <cellStyle name="Normal 23 2 6 5 4 2" xfId="36299"/>
    <cellStyle name="Normal 23 2 6 5 4 3" xfId="23442"/>
    <cellStyle name="Normal 23 2 6 5 4 4" xfId="14067"/>
    <cellStyle name="Normal 23 2 6 5 5" xfId="19504"/>
    <cellStyle name="Normal 23 2 6 5 6" xfId="28880"/>
    <cellStyle name="Normal 23 2 6 5 7" xfId="32604"/>
    <cellStyle name="Normal 23 2 6 5 8" xfId="10370"/>
    <cellStyle name="Normal 23 2 6 6" xfId="1034"/>
    <cellStyle name="Normal 23 2 6 6 2" xfId="6177"/>
    <cellStyle name="Normal 23 2 6 6 2 2" xfId="37785"/>
    <cellStyle name="Normal 23 2 6 6 2 3" xfId="24928"/>
    <cellStyle name="Normal 23 2 6 6 2 4" xfId="15553"/>
    <cellStyle name="Normal 23 2 6 6 3" xfId="4919"/>
    <cellStyle name="Normal 23 2 6 6 3 2" xfId="36527"/>
    <cellStyle name="Normal 23 2 6 6 3 3" xfId="23670"/>
    <cellStyle name="Normal 23 2 6 6 3 4" xfId="14295"/>
    <cellStyle name="Normal 23 2 6 6 4" xfId="19619"/>
    <cellStyle name="Normal 23 2 6 6 5" xfId="28995"/>
    <cellStyle name="Normal 23 2 6 6 6" xfId="32719"/>
    <cellStyle name="Normal 23 2 6 6 7" xfId="10485"/>
    <cellStyle name="Normal 23 2 6 7" xfId="1150"/>
    <cellStyle name="Normal 23 2 6 7 2" xfId="6721"/>
    <cellStyle name="Normal 23 2 6 7 2 2" xfId="38327"/>
    <cellStyle name="Normal 23 2 6 7 2 3" xfId="25470"/>
    <cellStyle name="Normal 23 2 6 7 2 4" xfId="16095"/>
    <cellStyle name="Normal 23 2 6 7 3" xfId="4203"/>
    <cellStyle name="Normal 23 2 6 7 3 2" xfId="35817"/>
    <cellStyle name="Normal 23 2 6 7 3 3" xfId="22959"/>
    <cellStyle name="Normal 23 2 6 7 3 4" xfId="13584"/>
    <cellStyle name="Normal 23 2 6 7 4" xfId="19734"/>
    <cellStyle name="Normal 23 2 6 7 5" xfId="29110"/>
    <cellStyle name="Normal 23 2 6 7 6" xfId="32834"/>
    <cellStyle name="Normal 23 2 6 7 7" xfId="10600"/>
    <cellStyle name="Normal 23 2 6 8" xfId="1265"/>
    <cellStyle name="Normal 23 2 6 8 2" xfId="5459"/>
    <cellStyle name="Normal 23 2 6 8 2 2" xfId="37067"/>
    <cellStyle name="Normal 23 2 6 8 2 3" xfId="24210"/>
    <cellStyle name="Normal 23 2 6 8 2 4" xfId="14835"/>
    <cellStyle name="Normal 23 2 6 8 3" xfId="19848"/>
    <cellStyle name="Normal 23 2 6 8 4" xfId="29224"/>
    <cellStyle name="Normal 23 2 6 8 5" xfId="32948"/>
    <cellStyle name="Normal 23 2 6 8 6" xfId="10714"/>
    <cellStyle name="Normal 23 2 6 9" xfId="1380"/>
    <cellStyle name="Normal 23 2 6 9 2" xfId="6634"/>
    <cellStyle name="Normal 23 2 6 9 2 2" xfId="38242"/>
    <cellStyle name="Normal 23 2 6 9 2 3" xfId="25385"/>
    <cellStyle name="Normal 23 2 6 9 2 4" xfId="16010"/>
    <cellStyle name="Normal 23 2 6 9 3" xfId="19962"/>
    <cellStyle name="Normal 23 2 6 9 4" xfId="29338"/>
    <cellStyle name="Normal 23 2 6 9 5" xfId="33062"/>
    <cellStyle name="Normal 23 2 6 9 6" xfId="10828"/>
    <cellStyle name="Normal 23 2 7" xfId="180"/>
    <cellStyle name="Normal 23 2 7 10" xfId="1644"/>
    <cellStyle name="Normal 23 2 7 10 2" xfId="7124"/>
    <cellStyle name="Normal 23 2 7 10 2 2" xfId="38730"/>
    <cellStyle name="Normal 23 2 7 10 2 3" xfId="25873"/>
    <cellStyle name="Normal 23 2 7 10 2 4" xfId="16498"/>
    <cellStyle name="Normal 23 2 7 10 3" xfId="20220"/>
    <cellStyle name="Normal 23 2 7 10 4" xfId="29596"/>
    <cellStyle name="Normal 23 2 7 10 5" xfId="33319"/>
    <cellStyle name="Normal 23 2 7 10 6" xfId="11086"/>
    <cellStyle name="Normal 23 2 7 11" xfId="1760"/>
    <cellStyle name="Normal 23 2 7 11 2" xfId="7239"/>
    <cellStyle name="Normal 23 2 7 11 2 2" xfId="38845"/>
    <cellStyle name="Normal 23 2 7 11 2 3" xfId="25988"/>
    <cellStyle name="Normal 23 2 7 11 2 4" xfId="16613"/>
    <cellStyle name="Normal 23 2 7 11 3" xfId="20335"/>
    <cellStyle name="Normal 23 2 7 11 4" xfId="29711"/>
    <cellStyle name="Normal 23 2 7 11 5" xfId="33434"/>
    <cellStyle name="Normal 23 2 7 11 6" xfId="11201"/>
    <cellStyle name="Normal 23 2 7 12" xfId="1934"/>
    <cellStyle name="Normal 23 2 7 12 2" xfId="7412"/>
    <cellStyle name="Normal 23 2 7 12 2 2" xfId="39018"/>
    <cellStyle name="Normal 23 2 7 12 2 3" xfId="26161"/>
    <cellStyle name="Normal 23 2 7 12 2 4" xfId="16786"/>
    <cellStyle name="Normal 23 2 7 12 3" xfId="20508"/>
    <cellStyle name="Normal 23 2 7 12 4" xfId="29884"/>
    <cellStyle name="Normal 23 2 7 12 5" xfId="33607"/>
    <cellStyle name="Normal 23 2 7 12 6" xfId="11374"/>
    <cellStyle name="Normal 23 2 7 13" xfId="2052"/>
    <cellStyle name="Normal 23 2 7 13 2" xfId="7529"/>
    <cellStyle name="Normal 23 2 7 13 2 2" xfId="39135"/>
    <cellStyle name="Normal 23 2 7 13 2 3" xfId="26278"/>
    <cellStyle name="Normal 23 2 7 13 2 4" xfId="16903"/>
    <cellStyle name="Normal 23 2 7 13 3" xfId="20625"/>
    <cellStyle name="Normal 23 2 7 13 4" xfId="30001"/>
    <cellStyle name="Normal 23 2 7 13 5" xfId="33724"/>
    <cellStyle name="Normal 23 2 7 13 6" xfId="11491"/>
    <cellStyle name="Normal 23 2 7 14" xfId="2169"/>
    <cellStyle name="Normal 23 2 7 14 2" xfId="7645"/>
    <cellStyle name="Normal 23 2 7 14 2 2" xfId="39251"/>
    <cellStyle name="Normal 23 2 7 14 2 3" xfId="26394"/>
    <cellStyle name="Normal 23 2 7 14 2 4" xfId="17019"/>
    <cellStyle name="Normal 23 2 7 14 3" xfId="20741"/>
    <cellStyle name="Normal 23 2 7 14 4" xfId="30117"/>
    <cellStyle name="Normal 23 2 7 14 5" xfId="33840"/>
    <cellStyle name="Normal 23 2 7 14 6" xfId="11607"/>
    <cellStyle name="Normal 23 2 7 15" xfId="2288"/>
    <cellStyle name="Normal 23 2 7 15 2" xfId="7763"/>
    <cellStyle name="Normal 23 2 7 15 2 2" xfId="39369"/>
    <cellStyle name="Normal 23 2 7 15 2 3" xfId="26512"/>
    <cellStyle name="Normal 23 2 7 15 2 4" xfId="17137"/>
    <cellStyle name="Normal 23 2 7 15 3" xfId="20859"/>
    <cellStyle name="Normal 23 2 7 15 4" xfId="30235"/>
    <cellStyle name="Normal 23 2 7 15 5" xfId="33958"/>
    <cellStyle name="Normal 23 2 7 15 6" xfId="11725"/>
    <cellStyle name="Normal 23 2 7 16" xfId="2407"/>
    <cellStyle name="Normal 23 2 7 16 2" xfId="7881"/>
    <cellStyle name="Normal 23 2 7 16 2 2" xfId="39487"/>
    <cellStyle name="Normal 23 2 7 16 2 3" xfId="26630"/>
    <cellStyle name="Normal 23 2 7 16 2 4" xfId="17255"/>
    <cellStyle name="Normal 23 2 7 16 3" xfId="20977"/>
    <cellStyle name="Normal 23 2 7 16 4" xfId="30353"/>
    <cellStyle name="Normal 23 2 7 16 5" xfId="34076"/>
    <cellStyle name="Normal 23 2 7 16 6" xfId="11843"/>
    <cellStyle name="Normal 23 2 7 17" xfId="2524"/>
    <cellStyle name="Normal 23 2 7 17 2" xfId="7997"/>
    <cellStyle name="Normal 23 2 7 17 2 2" xfId="39603"/>
    <cellStyle name="Normal 23 2 7 17 2 3" xfId="26746"/>
    <cellStyle name="Normal 23 2 7 17 2 4" xfId="17371"/>
    <cellStyle name="Normal 23 2 7 17 3" xfId="21093"/>
    <cellStyle name="Normal 23 2 7 17 4" xfId="30469"/>
    <cellStyle name="Normal 23 2 7 17 5" xfId="34192"/>
    <cellStyle name="Normal 23 2 7 17 6" xfId="11959"/>
    <cellStyle name="Normal 23 2 7 18" xfId="2642"/>
    <cellStyle name="Normal 23 2 7 18 2" xfId="8114"/>
    <cellStyle name="Normal 23 2 7 18 2 2" xfId="39720"/>
    <cellStyle name="Normal 23 2 7 18 2 3" xfId="26863"/>
    <cellStyle name="Normal 23 2 7 18 2 4" xfId="17488"/>
    <cellStyle name="Normal 23 2 7 18 3" xfId="21210"/>
    <cellStyle name="Normal 23 2 7 18 4" xfId="30586"/>
    <cellStyle name="Normal 23 2 7 18 5" xfId="34309"/>
    <cellStyle name="Normal 23 2 7 18 6" xfId="12076"/>
    <cellStyle name="Normal 23 2 7 19" xfId="2762"/>
    <cellStyle name="Normal 23 2 7 19 2" xfId="8233"/>
    <cellStyle name="Normal 23 2 7 19 2 2" xfId="39839"/>
    <cellStyle name="Normal 23 2 7 19 2 3" xfId="26982"/>
    <cellStyle name="Normal 23 2 7 19 2 4" xfId="17607"/>
    <cellStyle name="Normal 23 2 7 19 3" xfId="21329"/>
    <cellStyle name="Normal 23 2 7 19 4" xfId="30705"/>
    <cellStyle name="Normal 23 2 7 19 5" xfId="34428"/>
    <cellStyle name="Normal 23 2 7 19 6" xfId="12195"/>
    <cellStyle name="Normal 23 2 7 2" xfId="301"/>
    <cellStyle name="Normal 23 2 7 2 2" xfId="657"/>
    <cellStyle name="Normal 23 2 7 2 2 2" xfId="4931"/>
    <cellStyle name="Normal 23 2 7 2 2 2 2" xfId="6189"/>
    <cellStyle name="Normal 23 2 7 2 2 2 2 2" xfId="37797"/>
    <cellStyle name="Normal 23 2 7 2 2 2 2 3" xfId="24940"/>
    <cellStyle name="Normal 23 2 7 2 2 2 2 4" xfId="15565"/>
    <cellStyle name="Normal 23 2 7 2 2 2 3" xfId="36539"/>
    <cellStyle name="Normal 23 2 7 2 2 2 4" xfId="23682"/>
    <cellStyle name="Normal 23 2 7 2 2 2 5" xfId="14307"/>
    <cellStyle name="Normal 23 2 7 2 2 3" xfId="5716"/>
    <cellStyle name="Normal 23 2 7 2 2 3 2" xfId="37324"/>
    <cellStyle name="Normal 23 2 7 2 2 3 3" xfId="24467"/>
    <cellStyle name="Normal 23 2 7 2 2 3 4" xfId="15092"/>
    <cellStyle name="Normal 23 2 7 2 2 4" xfId="4456"/>
    <cellStyle name="Normal 23 2 7 2 2 4 2" xfId="36070"/>
    <cellStyle name="Normal 23 2 7 2 2 4 3" xfId="23212"/>
    <cellStyle name="Normal 23 2 7 2 2 4 4" xfId="13837"/>
    <cellStyle name="Normal 23 2 7 2 2 5" xfId="32352"/>
    <cellStyle name="Normal 23 2 7 2 2 6" xfId="22755"/>
    <cellStyle name="Normal 23 2 7 2 2 7" xfId="10112"/>
    <cellStyle name="Normal 23 2 7 2 3" xfId="4930"/>
    <cellStyle name="Normal 23 2 7 2 3 2" xfId="6188"/>
    <cellStyle name="Normal 23 2 7 2 3 2 2" xfId="37796"/>
    <cellStyle name="Normal 23 2 7 2 3 2 3" xfId="24939"/>
    <cellStyle name="Normal 23 2 7 2 3 2 4" xfId="15564"/>
    <cellStyle name="Normal 23 2 7 2 3 3" xfId="36538"/>
    <cellStyle name="Normal 23 2 7 2 3 4" xfId="23681"/>
    <cellStyle name="Normal 23 2 7 2 3 5" xfId="14306"/>
    <cellStyle name="Normal 23 2 7 2 4" xfId="5592"/>
    <cellStyle name="Normal 23 2 7 2 4 2" xfId="37200"/>
    <cellStyle name="Normal 23 2 7 2 4 3" xfId="24343"/>
    <cellStyle name="Normal 23 2 7 2 4 4" xfId="14968"/>
    <cellStyle name="Normal 23 2 7 2 5" xfId="4333"/>
    <cellStyle name="Normal 23 2 7 2 5 2" xfId="35947"/>
    <cellStyle name="Normal 23 2 7 2 5 3" xfId="23089"/>
    <cellStyle name="Normal 23 2 7 2 5 4" xfId="13714"/>
    <cellStyle name="Normal 23 2 7 2 6" xfId="19246"/>
    <cellStyle name="Normal 23 2 7 2 7" xfId="28622"/>
    <cellStyle name="Normal 23 2 7 2 8" xfId="32111"/>
    <cellStyle name="Normal 23 2 7 2 9" xfId="9759"/>
    <cellStyle name="Normal 23 2 7 20" xfId="2877"/>
    <cellStyle name="Normal 23 2 7 20 2" xfId="8347"/>
    <cellStyle name="Normal 23 2 7 20 2 2" xfId="39953"/>
    <cellStyle name="Normal 23 2 7 20 2 3" xfId="27096"/>
    <cellStyle name="Normal 23 2 7 20 2 4" xfId="17721"/>
    <cellStyle name="Normal 23 2 7 20 3" xfId="21443"/>
    <cellStyle name="Normal 23 2 7 20 4" xfId="30819"/>
    <cellStyle name="Normal 23 2 7 20 5" xfId="34542"/>
    <cellStyle name="Normal 23 2 7 20 6" xfId="12309"/>
    <cellStyle name="Normal 23 2 7 21" xfId="2992"/>
    <cellStyle name="Normal 23 2 7 21 2" xfId="8461"/>
    <cellStyle name="Normal 23 2 7 21 2 2" xfId="40067"/>
    <cellStyle name="Normal 23 2 7 21 2 3" xfId="27210"/>
    <cellStyle name="Normal 23 2 7 21 2 4" xfId="17835"/>
    <cellStyle name="Normal 23 2 7 21 3" xfId="21557"/>
    <cellStyle name="Normal 23 2 7 21 4" xfId="30933"/>
    <cellStyle name="Normal 23 2 7 21 5" xfId="34656"/>
    <cellStyle name="Normal 23 2 7 21 6" xfId="12423"/>
    <cellStyle name="Normal 23 2 7 22" xfId="3107"/>
    <cellStyle name="Normal 23 2 7 22 2" xfId="8575"/>
    <cellStyle name="Normal 23 2 7 22 2 2" xfId="40181"/>
    <cellStyle name="Normal 23 2 7 22 2 3" xfId="27324"/>
    <cellStyle name="Normal 23 2 7 22 2 4" xfId="17949"/>
    <cellStyle name="Normal 23 2 7 22 3" xfId="21671"/>
    <cellStyle name="Normal 23 2 7 22 4" xfId="31047"/>
    <cellStyle name="Normal 23 2 7 22 5" xfId="34770"/>
    <cellStyle name="Normal 23 2 7 22 6" xfId="12537"/>
    <cellStyle name="Normal 23 2 7 23" xfId="3222"/>
    <cellStyle name="Normal 23 2 7 23 2" xfId="8689"/>
    <cellStyle name="Normal 23 2 7 23 2 2" xfId="40295"/>
    <cellStyle name="Normal 23 2 7 23 2 3" xfId="27438"/>
    <cellStyle name="Normal 23 2 7 23 2 4" xfId="18063"/>
    <cellStyle name="Normal 23 2 7 23 3" xfId="21785"/>
    <cellStyle name="Normal 23 2 7 23 4" xfId="31161"/>
    <cellStyle name="Normal 23 2 7 23 5" xfId="34884"/>
    <cellStyle name="Normal 23 2 7 23 6" xfId="12651"/>
    <cellStyle name="Normal 23 2 7 24" xfId="3337"/>
    <cellStyle name="Normal 23 2 7 24 2" xfId="8803"/>
    <cellStyle name="Normal 23 2 7 24 2 2" xfId="40409"/>
    <cellStyle name="Normal 23 2 7 24 2 3" xfId="27552"/>
    <cellStyle name="Normal 23 2 7 24 2 4" xfId="18177"/>
    <cellStyle name="Normal 23 2 7 24 3" xfId="21899"/>
    <cellStyle name="Normal 23 2 7 24 4" xfId="31275"/>
    <cellStyle name="Normal 23 2 7 24 5" xfId="34998"/>
    <cellStyle name="Normal 23 2 7 24 6" xfId="12765"/>
    <cellStyle name="Normal 23 2 7 25" xfId="3455"/>
    <cellStyle name="Normal 23 2 7 25 2" xfId="8920"/>
    <cellStyle name="Normal 23 2 7 25 2 2" xfId="40526"/>
    <cellStyle name="Normal 23 2 7 25 2 3" xfId="27669"/>
    <cellStyle name="Normal 23 2 7 25 2 4" xfId="18294"/>
    <cellStyle name="Normal 23 2 7 25 3" xfId="22016"/>
    <cellStyle name="Normal 23 2 7 25 4" xfId="31392"/>
    <cellStyle name="Normal 23 2 7 25 5" xfId="35115"/>
    <cellStyle name="Normal 23 2 7 25 6" xfId="12882"/>
    <cellStyle name="Normal 23 2 7 26" xfId="3575"/>
    <cellStyle name="Normal 23 2 7 26 2" xfId="9039"/>
    <cellStyle name="Normal 23 2 7 26 2 2" xfId="40645"/>
    <cellStyle name="Normal 23 2 7 26 2 3" xfId="27788"/>
    <cellStyle name="Normal 23 2 7 26 2 4" xfId="18413"/>
    <cellStyle name="Normal 23 2 7 26 3" xfId="22135"/>
    <cellStyle name="Normal 23 2 7 26 4" xfId="31511"/>
    <cellStyle name="Normal 23 2 7 26 5" xfId="35234"/>
    <cellStyle name="Normal 23 2 7 26 6" xfId="13001"/>
    <cellStyle name="Normal 23 2 7 27" xfId="3707"/>
    <cellStyle name="Normal 23 2 7 27 2" xfId="9170"/>
    <cellStyle name="Normal 23 2 7 27 2 2" xfId="40776"/>
    <cellStyle name="Normal 23 2 7 27 2 3" xfId="27919"/>
    <cellStyle name="Normal 23 2 7 27 2 4" xfId="18544"/>
    <cellStyle name="Normal 23 2 7 27 3" xfId="22266"/>
    <cellStyle name="Normal 23 2 7 27 4" xfId="31642"/>
    <cellStyle name="Normal 23 2 7 27 5" xfId="35365"/>
    <cellStyle name="Normal 23 2 7 27 6" xfId="13132"/>
    <cellStyle name="Normal 23 2 7 28" xfId="3823"/>
    <cellStyle name="Normal 23 2 7 28 2" xfId="9285"/>
    <cellStyle name="Normal 23 2 7 28 2 2" xfId="40891"/>
    <cellStyle name="Normal 23 2 7 28 2 3" xfId="28034"/>
    <cellStyle name="Normal 23 2 7 28 2 4" xfId="18659"/>
    <cellStyle name="Normal 23 2 7 28 3" xfId="22381"/>
    <cellStyle name="Normal 23 2 7 28 4" xfId="31757"/>
    <cellStyle name="Normal 23 2 7 28 5" xfId="35480"/>
    <cellStyle name="Normal 23 2 7 28 6" xfId="13247"/>
    <cellStyle name="Normal 23 2 7 29" xfId="3938"/>
    <cellStyle name="Normal 23 2 7 29 2" xfId="9399"/>
    <cellStyle name="Normal 23 2 7 29 2 2" xfId="41005"/>
    <cellStyle name="Normal 23 2 7 29 2 3" xfId="28148"/>
    <cellStyle name="Normal 23 2 7 29 2 4" xfId="18773"/>
    <cellStyle name="Normal 23 2 7 29 3" xfId="22495"/>
    <cellStyle name="Normal 23 2 7 29 4" xfId="31871"/>
    <cellStyle name="Normal 23 2 7 29 5" xfId="35594"/>
    <cellStyle name="Normal 23 2 7 29 6" xfId="13361"/>
    <cellStyle name="Normal 23 2 7 3" xfId="818"/>
    <cellStyle name="Normal 23 2 7 3 2" xfId="4932"/>
    <cellStyle name="Normal 23 2 7 3 2 2" xfId="6190"/>
    <cellStyle name="Normal 23 2 7 3 2 2 2" xfId="37798"/>
    <cellStyle name="Normal 23 2 7 3 2 2 3" xfId="24941"/>
    <cellStyle name="Normal 23 2 7 3 2 2 4" xfId="15566"/>
    <cellStyle name="Normal 23 2 7 3 2 3" xfId="36540"/>
    <cellStyle name="Normal 23 2 7 3 2 4" xfId="23683"/>
    <cellStyle name="Normal 23 2 7 3 2 5" xfId="14308"/>
    <cellStyle name="Normal 23 2 7 3 3" xfId="5717"/>
    <cellStyle name="Normal 23 2 7 3 3 2" xfId="37325"/>
    <cellStyle name="Normal 23 2 7 3 3 3" xfId="24468"/>
    <cellStyle name="Normal 23 2 7 3 3 4" xfId="15093"/>
    <cellStyle name="Normal 23 2 7 3 4" xfId="4457"/>
    <cellStyle name="Normal 23 2 7 3 4 2" xfId="36071"/>
    <cellStyle name="Normal 23 2 7 3 4 3" xfId="23213"/>
    <cellStyle name="Normal 23 2 7 3 4 4" xfId="13838"/>
    <cellStyle name="Normal 23 2 7 3 5" xfId="19405"/>
    <cellStyle name="Normal 23 2 7 3 6" xfId="28781"/>
    <cellStyle name="Normal 23 2 7 3 7" xfId="32232"/>
    <cellStyle name="Normal 23 2 7 3 8" xfId="10271"/>
    <cellStyle name="Normal 23 2 7 30" xfId="542"/>
    <cellStyle name="Normal 23 2 7 30 2" xfId="9519"/>
    <cellStyle name="Normal 23 2 7 30 2 2" xfId="41125"/>
    <cellStyle name="Normal 23 2 7 30 2 3" xfId="28268"/>
    <cellStyle name="Normal 23 2 7 30 2 4" xfId="18893"/>
    <cellStyle name="Normal 23 2 7 30 3" xfId="22615"/>
    <cellStyle name="Normal 23 2 7 30 4" xfId="28509"/>
    <cellStyle name="Normal 23 2 7 30 5" xfId="32473"/>
    <cellStyle name="Normal 23 2 7 30 6" xfId="9999"/>
    <cellStyle name="Normal 23 2 7 31" xfId="421"/>
    <cellStyle name="Normal 23 2 7 31 2" xfId="6767"/>
    <cellStyle name="Normal 23 2 7 31 2 2" xfId="38373"/>
    <cellStyle name="Normal 23 2 7 31 2 3" xfId="25516"/>
    <cellStyle name="Normal 23 2 7 31 2 4" xfId="16141"/>
    <cellStyle name="Normal 23 2 7 31 3" xfId="19133"/>
    <cellStyle name="Normal 23 2 7 31 4" xfId="9879"/>
    <cellStyle name="Normal 23 2 7 32" xfId="4103"/>
    <cellStyle name="Normal 23 2 7 32 2" xfId="35717"/>
    <cellStyle name="Normal 23 2 7 32 3" xfId="22859"/>
    <cellStyle name="Normal 23 2 7 32 4" xfId="13484"/>
    <cellStyle name="Normal 23 2 7 33" xfId="19013"/>
    <cellStyle name="Normal 23 2 7 34" xfId="28389"/>
    <cellStyle name="Normal 23 2 7 35" xfId="31991"/>
    <cellStyle name="Normal 23 2 7 36" xfId="9639"/>
    <cellStyle name="Normal 23 2 7 4" xfId="935"/>
    <cellStyle name="Normal 23 2 7 4 2" xfId="4933"/>
    <cellStyle name="Normal 23 2 7 4 2 2" xfId="6191"/>
    <cellStyle name="Normal 23 2 7 4 2 2 2" xfId="37799"/>
    <cellStyle name="Normal 23 2 7 4 2 2 3" xfId="24942"/>
    <cellStyle name="Normal 23 2 7 4 2 2 4" xfId="15567"/>
    <cellStyle name="Normal 23 2 7 4 2 3" xfId="36541"/>
    <cellStyle name="Normal 23 2 7 4 2 4" xfId="23684"/>
    <cellStyle name="Normal 23 2 7 4 2 5" xfId="14309"/>
    <cellStyle name="Normal 23 2 7 4 3" xfId="5964"/>
    <cellStyle name="Normal 23 2 7 4 3 2" xfId="37572"/>
    <cellStyle name="Normal 23 2 7 4 3 3" xfId="24715"/>
    <cellStyle name="Normal 23 2 7 4 3 4" xfId="15340"/>
    <cellStyle name="Normal 23 2 7 4 4" xfId="4705"/>
    <cellStyle name="Normal 23 2 7 4 4 2" xfId="36316"/>
    <cellStyle name="Normal 23 2 7 4 4 3" xfId="23459"/>
    <cellStyle name="Normal 23 2 7 4 4 4" xfId="14084"/>
    <cellStyle name="Normal 23 2 7 4 5" xfId="19521"/>
    <cellStyle name="Normal 23 2 7 4 6" xfId="28897"/>
    <cellStyle name="Normal 23 2 7 4 7" xfId="32621"/>
    <cellStyle name="Normal 23 2 7 4 8" xfId="10387"/>
    <cellStyle name="Normal 23 2 7 5" xfId="1051"/>
    <cellStyle name="Normal 23 2 7 5 2" xfId="6187"/>
    <cellStyle name="Normal 23 2 7 5 2 2" xfId="37795"/>
    <cellStyle name="Normal 23 2 7 5 2 3" xfId="24938"/>
    <cellStyle name="Normal 23 2 7 5 2 4" xfId="15563"/>
    <cellStyle name="Normal 23 2 7 5 3" xfId="4929"/>
    <cellStyle name="Normal 23 2 7 5 3 2" xfId="36537"/>
    <cellStyle name="Normal 23 2 7 5 3 3" xfId="23680"/>
    <cellStyle name="Normal 23 2 7 5 3 4" xfId="14305"/>
    <cellStyle name="Normal 23 2 7 5 4" xfId="19636"/>
    <cellStyle name="Normal 23 2 7 5 5" xfId="29012"/>
    <cellStyle name="Normal 23 2 7 5 6" xfId="32736"/>
    <cellStyle name="Normal 23 2 7 5 7" xfId="10502"/>
    <cellStyle name="Normal 23 2 7 6" xfId="1167"/>
    <cellStyle name="Normal 23 2 7 6 2" xfId="7020"/>
    <cellStyle name="Normal 23 2 7 6 2 2" xfId="38626"/>
    <cellStyle name="Normal 23 2 7 6 2 3" xfId="25769"/>
    <cellStyle name="Normal 23 2 7 6 2 4" xfId="16394"/>
    <cellStyle name="Normal 23 2 7 6 3" xfId="4220"/>
    <cellStyle name="Normal 23 2 7 6 3 2" xfId="35834"/>
    <cellStyle name="Normal 23 2 7 6 3 3" xfId="22976"/>
    <cellStyle name="Normal 23 2 7 6 3 4" xfId="13601"/>
    <cellStyle name="Normal 23 2 7 6 4" xfId="19751"/>
    <cellStyle name="Normal 23 2 7 6 5" xfId="29127"/>
    <cellStyle name="Normal 23 2 7 6 6" xfId="32851"/>
    <cellStyle name="Normal 23 2 7 6 7" xfId="10617"/>
    <cellStyle name="Normal 23 2 7 7" xfId="1282"/>
    <cellStyle name="Normal 23 2 7 7 2" xfId="5476"/>
    <cellStyle name="Normal 23 2 7 7 2 2" xfId="37084"/>
    <cellStyle name="Normal 23 2 7 7 2 3" xfId="24227"/>
    <cellStyle name="Normal 23 2 7 7 2 4" xfId="14852"/>
    <cellStyle name="Normal 23 2 7 7 3" xfId="19865"/>
    <cellStyle name="Normal 23 2 7 7 4" xfId="29241"/>
    <cellStyle name="Normal 23 2 7 7 5" xfId="32965"/>
    <cellStyle name="Normal 23 2 7 7 6" xfId="10731"/>
    <cellStyle name="Normal 23 2 7 8" xfId="1397"/>
    <cellStyle name="Normal 23 2 7 8 2" xfId="6849"/>
    <cellStyle name="Normal 23 2 7 8 2 2" xfId="38455"/>
    <cellStyle name="Normal 23 2 7 8 2 3" xfId="25598"/>
    <cellStyle name="Normal 23 2 7 8 2 4" xfId="16223"/>
    <cellStyle name="Normal 23 2 7 8 3" xfId="19979"/>
    <cellStyle name="Normal 23 2 7 8 4" xfId="29355"/>
    <cellStyle name="Normal 23 2 7 8 5" xfId="33079"/>
    <cellStyle name="Normal 23 2 7 8 6" xfId="10845"/>
    <cellStyle name="Normal 23 2 7 9" xfId="1512"/>
    <cellStyle name="Normal 23 2 7 9 2" xfId="6654"/>
    <cellStyle name="Normal 23 2 7 9 2 2" xfId="38262"/>
    <cellStyle name="Normal 23 2 7 9 2 3" xfId="25405"/>
    <cellStyle name="Normal 23 2 7 9 2 4" xfId="16030"/>
    <cellStyle name="Normal 23 2 7 9 3" xfId="20093"/>
    <cellStyle name="Normal 23 2 7 9 4" xfId="29469"/>
    <cellStyle name="Normal 23 2 7 9 5" xfId="33193"/>
    <cellStyle name="Normal 23 2 7 9 6" xfId="10959"/>
    <cellStyle name="Normal 23 2 8" xfId="234"/>
    <cellStyle name="Normal 23 2 8 2" xfId="596"/>
    <cellStyle name="Normal 23 2 8 2 2" xfId="4935"/>
    <cellStyle name="Normal 23 2 8 2 2 2" xfId="6193"/>
    <cellStyle name="Normal 23 2 8 2 2 2 2" xfId="37801"/>
    <cellStyle name="Normal 23 2 8 2 2 2 3" xfId="24944"/>
    <cellStyle name="Normal 23 2 8 2 2 2 4" xfId="15569"/>
    <cellStyle name="Normal 23 2 8 2 2 3" xfId="36543"/>
    <cellStyle name="Normal 23 2 8 2 2 4" xfId="23686"/>
    <cellStyle name="Normal 23 2 8 2 2 5" xfId="14311"/>
    <cellStyle name="Normal 23 2 8 2 3" xfId="5718"/>
    <cellStyle name="Normal 23 2 8 2 3 2" xfId="37326"/>
    <cellStyle name="Normal 23 2 8 2 3 3" xfId="24469"/>
    <cellStyle name="Normal 23 2 8 2 3 4" xfId="15094"/>
    <cellStyle name="Normal 23 2 8 2 4" xfId="4458"/>
    <cellStyle name="Normal 23 2 8 2 4 2" xfId="36072"/>
    <cellStyle name="Normal 23 2 8 2 4 3" xfId="23214"/>
    <cellStyle name="Normal 23 2 8 2 4 4" xfId="13839"/>
    <cellStyle name="Normal 23 2 8 2 5" xfId="32285"/>
    <cellStyle name="Normal 23 2 8 2 6" xfId="22684"/>
    <cellStyle name="Normal 23 2 8 2 7" xfId="10052"/>
    <cellStyle name="Normal 23 2 8 3" xfId="4934"/>
    <cellStyle name="Normal 23 2 8 3 2" xfId="6192"/>
    <cellStyle name="Normal 23 2 8 3 2 2" xfId="37800"/>
    <cellStyle name="Normal 23 2 8 3 2 3" xfId="24943"/>
    <cellStyle name="Normal 23 2 8 3 2 4" xfId="15568"/>
    <cellStyle name="Normal 23 2 8 3 3" xfId="36542"/>
    <cellStyle name="Normal 23 2 8 3 4" xfId="23685"/>
    <cellStyle name="Normal 23 2 8 3 5" xfId="14310"/>
    <cellStyle name="Normal 23 2 8 4" xfId="5531"/>
    <cellStyle name="Normal 23 2 8 4 2" xfId="37139"/>
    <cellStyle name="Normal 23 2 8 4 3" xfId="24282"/>
    <cellStyle name="Normal 23 2 8 4 4" xfId="14907"/>
    <cellStyle name="Normal 23 2 8 5" xfId="4273"/>
    <cellStyle name="Normal 23 2 8 5 2" xfId="35887"/>
    <cellStyle name="Normal 23 2 8 5 3" xfId="23029"/>
    <cellStyle name="Normal 23 2 8 5 4" xfId="13654"/>
    <cellStyle name="Normal 23 2 8 6" xfId="19186"/>
    <cellStyle name="Normal 23 2 8 7" xfId="28562"/>
    <cellStyle name="Normal 23 2 8 8" xfId="32044"/>
    <cellStyle name="Normal 23 2 8 9" xfId="9692"/>
    <cellStyle name="Normal 23 2 9" xfId="750"/>
    <cellStyle name="Normal 23 2 9 2" xfId="4936"/>
    <cellStyle name="Normal 23 2 9 2 2" xfId="6194"/>
    <cellStyle name="Normal 23 2 9 2 2 2" xfId="37802"/>
    <cellStyle name="Normal 23 2 9 2 2 3" xfId="24945"/>
    <cellStyle name="Normal 23 2 9 2 2 4" xfId="15570"/>
    <cellStyle name="Normal 23 2 9 2 3" xfId="36544"/>
    <cellStyle name="Normal 23 2 9 2 4" xfId="23687"/>
    <cellStyle name="Normal 23 2 9 2 5" xfId="14312"/>
    <cellStyle name="Normal 23 2 9 3" xfId="5719"/>
    <cellStyle name="Normal 23 2 9 3 2" xfId="37327"/>
    <cellStyle name="Normal 23 2 9 3 3" xfId="24470"/>
    <cellStyle name="Normal 23 2 9 3 4" xfId="15095"/>
    <cellStyle name="Normal 23 2 9 4" xfId="4459"/>
    <cellStyle name="Normal 23 2 9 4 2" xfId="36073"/>
    <cellStyle name="Normal 23 2 9 4 3" xfId="23215"/>
    <cellStyle name="Normal 23 2 9 4 4" xfId="13840"/>
    <cellStyle name="Normal 23 2 9 5" xfId="19338"/>
    <cellStyle name="Normal 23 2 9 6" xfId="28714"/>
    <cellStyle name="Normal 23 2 9 7" xfId="32165"/>
    <cellStyle name="Normal 23 2 9 8" xfId="10204"/>
    <cellStyle name="Normal 23 20" xfId="1825"/>
    <cellStyle name="Normal 23 20 2" xfId="7304"/>
    <cellStyle name="Normal 23 20 2 2" xfId="38910"/>
    <cellStyle name="Normal 23 20 2 3" xfId="26053"/>
    <cellStyle name="Normal 23 20 2 4" xfId="16678"/>
    <cellStyle name="Normal 23 20 3" xfId="20400"/>
    <cellStyle name="Normal 23 20 4" xfId="29776"/>
    <cellStyle name="Normal 23 20 5" xfId="33499"/>
    <cellStyle name="Normal 23 20 6" xfId="11266"/>
    <cellStyle name="Normal 23 21" xfId="1808"/>
    <cellStyle name="Normal 23 21 2" xfId="7287"/>
    <cellStyle name="Normal 23 21 2 2" xfId="38893"/>
    <cellStyle name="Normal 23 21 2 3" xfId="26036"/>
    <cellStyle name="Normal 23 21 2 4" xfId="16661"/>
    <cellStyle name="Normal 23 21 3" xfId="20383"/>
    <cellStyle name="Normal 23 21 4" xfId="29759"/>
    <cellStyle name="Normal 23 21 5" xfId="33482"/>
    <cellStyle name="Normal 23 21 6" xfId="11249"/>
    <cellStyle name="Normal 23 22" xfId="1817"/>
    <cellStyle name="Normal 23 22 2" xfId="7296"/>
    <cellStyle name="Normal 23 22 2 2" xfId="38902"/>
    <cellStyle name="Normal 23 22 2 3" xfId="26045"/>
    <cellStyle name="Normal 23 22 2 4" xfId="16670"/>
    <cellStyle name="Normal 23 22 3" xfId="20392"/>
    <cellStyle name="Normal 23 22 4" xfId="29768"/>
    <cellStyle name="Normal 23 22 5" xfId="33491"/>
    <cellStyle name="Normal 23 22 6" xfId="11258"/>
    <cellStyle name="Normal 23 23" xfId="1854"/>
    <cellStyle name="Normal 23 23 2" xfId="7333"/>
    <cellStyle name="Normal 23 23 2 2" xfId="38939"/>
    <cellStyle name="Normal 23 23 2 3" xfId="26082"/>
    <cellStyle name="Normal 23 23 2 4" xfId="16707"/>
    <cellStyle name="Normal 23 23 3" xfId="20429"/>
    <cellStyle name="Normal 23 23 4" xfId="29805"/>
    <cellStyle name="Normal 23 23 5" xfId="33528"/>
    <cellStyle name="Normal 23 23 6" xfId="11295"/>
    <cellStyle name="Normal 23 24" xfId="1986"/>
    <cellStyle name="Normal 23 24 2" xfId="7464"/>
    <cellStyle name="Normal 23 24 2 2" xfId="39070"/>
    <cellStyle name="Normal 23 24 2 3" xfId="26213"/>
    <cellStyle name="Normal 23 24 2 4" xfId="16838"/>
    <cellStyle name="Normal 23 24 3" xfId="20560"/>
    <cellStyle name="Normal 23 24 4" xfId="29936"/>
    <cellStyle name="Normal 23 24 5" xfId="33659"/>
    <cellStyle name="Normal 23 24 6" xfId="11426"/>
    <cellStyle name="Normal 23 25" xfId="1844"/>
    <cellStyle name="Normal 23 25 2" xfId="7323"/>
    <cellStyle name="Normal 23 25 2 2" xfId="38929"/>
    <cellStyle name="Normal 23 25 2 3" xfId="26072"/>
    <cellStyle name="Normal 23 25 2 4" xfId="16697"/>
    <cellStyle name="Normal 23 25 3" xfId="20419"/>
    <cellStyle name="Normal 23 25 4" xfId="29795"/>
    <cellStyle name="Normal 23 25 5" xfId="33518"/>
    <cellStyle name="Normal 23 25 6" xfId="11285"/>
    <cellStyle name="Normal 23 26" xfId="1830"/>
    <cellStyle name="Normal 23 26 2" xfId="7309"/>
    <cellStyle name="Normal 23 26 2 2" xfId="38915"/>
    <cellStyle name="Normal 23 26 2 3" xfId="26058"/>
    <cellStyle name="Normal 23 26 2 4" xfId="16683"/>
    <cellStyle name="Normal 23 26 3" xfId="20405"/>
    <cellStyle name="Normal 23 26 4" xfId="29781"/>
    <cellStyle name="Normal 23 26 5" xfId="33504"/>
    <cellStyle name="Normal 23 26 6" xfId="11271"/>
    <cellStyle name="Normal 23 27" xfId="2340"/>
    <cellStyle name="Normal 23 27 2" xfId="7815"/>
    <cellStyle name="Normal 23 27 2 2" xfId="39421"/>
    <cellStyle name="Normal 23 27 2 3" xfId="26564"/>
    <cellStyle name="Normal 23 27 2 4" xfId="17189"/>
    <cellStyle name="Normal 23 27 3" xfId="20911"/>
    <cellStyle name="Normal 23 27 4" xfId="30287"/>
    <cellStyle name="Normal 23 27 5" xfId="34010"/>
    <cellStyle name="Normal 23 27 6" xfId="11777"/>
    <cellStyle name="Normal 23 28" xfId="1832"/>
    <cellStyle name="Normal 23 28 2" xfId="7311"/>
    <cellStyle name="Normal 23 28 2 2" xfId="38917"/>
    <cellStyle name="Normal 23 28 2 3" xfId="26060"/>
    <cellStyle name="Normal 23 28 2 4" xfId="16685"/>
    <cellStyle name="Normal 23 28 3" xfId="20407"/>
    <cellStyle name="Normal 23 28 4" xfId="29783"/>
    <cellStyle name="Normal 23 28 5" xfId="33506"/>
    <cellStyle name="Normal 23 28 6" xfId="11273"/>
    <cellStyle name="Normal 23 29" xfId="2689"/>
    <cellStyle name="Normal 23 29 2" xfId="8161"/>
    <cellStyle name="Normal 23 29 2 2" xfId="39767"/>
    <cellStyle name="Normal 23 29 2 3" xfId="26910"/>
    <cellStyle name="Normal 23 29 2 4" xfId="17535"/>
    <cellStyle name="Normal 23 29 3" xfId="21257"/>
    <cellStyle name="Normal 23 29 4" xfId="30633"/>
    <cellStyle name="Normal 23 29 5" xfId="34356"/>
    <cellStyle name="Normal 23 29 6" xfId="12123"/>
    <cellStyle name="Normal 23 3" xfId="126"/>
    <cellStyle name="Normal 23 3 10" xfId="1458"/>
    <cellStyle name="Normal 23 3 10 2" xfId="6692"/>
    <cellStyle name="Normal 23 3 10 2 2" xfId="38298"/>
    <cellStyle name="Normal 23 3 10 2 3" xfId="25441"/>
    <cellStyle name="Normal 23 3 10 2 4" xfId="16066"/>
    <cellStyle name="Normal 23 3 10 3" xfId="20039"/>
    <cellStyle name="Normal 23 3 10 4" xfId="29415"/>
    <cellStyle name="Normal 23 3 10 5" xfId="33139"/>
    <cellStyle name="Normal 23 3 10 6" xfId="10905"/>
    <cellStyle name="Normal 23 3 11" xfId="1590"/>
    <cellStyle name="Normal 23 3 11 2" xfId="7070"/>
    <cellStyle name="Normal 23 3 11 2 2" xfId="38676"/>
    <cellStyle name="Normal 23 3 11 2 3" xfId="25819"/>
    <cellStyle name="Normal 23 3 11 2 4" xfId="16444"/>
    <cellStyle name="Normal 23 3 11 3" xfId="20166"/>
    <cellStyle name="Normal 23 3 11 4" xfId="29542"/>
    <cellStyle name="Normal 23 3 11 5" xfId="33265"/>
    <cellStyle name="Normal 23 3 11 6" xfId="11032"/>
    <cellStyle name="Normal 23 3 12" xfId="1706"/>
    <cellStyle name="Normal 23 3 12 2" xfId="7185"/>
    <cellStyle name="Normal 23 3 12 2 2" xfId="38791"/>
    <cellStyle name="Normal 23 3 12 2 3" xfId="25934"/>
    <cellStyle name="Normal 23 3 12 2 4" xfId="16559"/>
    <cellStyle name="Normal 23 3 12 3" xfId="20281"/>
    <cellStyle name="Normal 23 3 12 4" xfId="29657"/>
    <cellStyle name="Normal 23 3 12 5" xfId="33380"/>
    <cellStyle name="Normal 23 3 12 6" xfId="11147"/>
    <cellStyle name="Normal 23 3 13" xfId="1880"/>
    <cellStyle name="Normal 23 3 13 2" xfId="7358"/>
    <cellStyle name="Normal 23 3 13 2 2" xfId="38964"/>
    <cellStyle name="Normal 23 3 13 2 3" xfId="26107"/>
    <cellStyle name="Normal 23 3 13 2 4" xfId="16732"/>
    <cellStyle name="Normal 23 3 13 3" xfId="20454"/>
    <cellStyle name="Normal 23 3 13 4" xfId="29830"/>
    <cellStyle name="Normal 23 3 13 5" xfId="33553"/>
    <cellStyle name="Normal 23 3 13 6" xfId="11320"/>
    <cellStyle name="Normal 23 3 14" xfId="1998"/>
    <cellStyle name="Normal 23 3 14 2" xfId="7475"/>
    <cellStyle name="Normal 23 3 14 2 2" xfId="39081"/>
    <cellStyle name="Normal 23 3 14 2 3" xfId="26224"/>
    <cellStyle name="Normal 23 3 14 2 4" xfId="16849"/>
    <cellStyle name="Normal 23 3 14 3" xfId="20571"/>
    <cellStyle name="Normal 23 3 14 4" xfId="29947"/>
    <cellStyle name="Normal 23 3 14 5" xfId="33670"/>
    <cellStyle name="Normal 23 3 14 6" xfId="11437"/>
    <cellStyle name="Normal 23 3 15" xfId="2115"/>
    <cellStyle name="Normal 23 3 15 2" xfId="7591"/>
    <cellStyle name="Normal 23 3 15 2 2" xfId="39197"/>
    <cellStyle name="Normal 23 3 15 2 3" xfId="26340"/>
    <cellStyle name="Normal 23 3 15 2 4" xfId="16965"/>
    <cellStyle name="Normal 23 3 15 3" xfId="20687"/>
    <cellStyle name="Normal 23 3 15 4" xfId="30063"/>
    <cellStyle name="Normal 23 3 15 5" xfId="33786"/>
    <cellStyle name="Normal 23 3 15 6" xfId="11553"/>
    <cellStyle name="Normal 23 3 16" xfId="2234"/>
    <cellStyle name="Normal 23 3 16 2" xfId="7709"/>
    <cellStyle name="Normal 23 3 16 2 2" xfId="39315"/>
    <cellStyle name="Normal 23 3 16 2 3" xfId="26458"/>
    <cellStyle name="Normal 23 3 16 2 4" xfId="17083"/>
    <cellStyle name="Normal 23 3 16 3" xfId="20805"/>
    <cellStyle name="Normal 23 3 16 4" xfId="30181"/>
    <cellStyle name="Normal 23 3 16 5" xfId="33904"/>
    <cellStyle name="Normal 23 3 16 6" xfId="11671"/>
    <cellStyle name="Normal 23 3 17" xfId="2353"/>
    <cellStyle name="Normal 23 3 17 2" xfId="7827"/>
    <cellStyle name="Normal 23 3 17 2 2" xfId="39433"/>
    <cellStyle name="Normal 23 3 17 2 3" xfId="26576"/>
    <cellStyle name="Normal 23 3 17 2 4" xfId="17201"/>
    <cellStyle name="Normal 23 3 17 3" xfId="20923"/>
    <cellStyle name="Normal 23 3 17 4" xfId="30299"/>
    <cellStyle name="Normal 23 3 17 5" xfId="34022"/>
    <cellStyle name="Normal 23 3 17 6" xfId="11789"/>
    <cellStyle name="Normal 23 3 18" xfId="2470"/>
    <cellStyle name="Normal 23 3 18 2" xfId="7943"/>
    <cellStyle name="Normal 23 3 18 2 2" xfId="39549"/>
    <cellStyle name="Normal 23 3 18 2 3" xfId="26692"/>
    <cellStyle name="Normal 23 3 18 2 4" xfId="17317"/>
    <cellStyle name="Normal 23 3 18 3" xfId="21039"/>
    <cellStyle name="Normal 23 3 18 4" xfId="30415"/>
    <cellStyle name="Normal 23 3 18 5" xfId="34138"/>
    <cellStyle name="Normal 23 3 18 6" xfId="11905"/>
    <cellStyle name="Normal 23 3 19" xfId="2588"/>
    <cellStyle name="Normal 23 3 19 2" xfId="8060"/>
    <cellStyle name="Normal 23 3 19 2 2" xfId="39666"/>
    <cellStyle name="Normal 23 3 19 2 3" xfId="26809"/>
    <cellStyle name="Normal 23 3 19 2 4" xfId="17434"/>
    <cellStyle name="Normal 23 3 19 3" xfId="21156"/>
    <cellStyle name="Normal 23 3 19 4" xfId="30532"/>
    <cellStyle name="Normal 23 3 19 5" xfId="34255"/>
    <cellStyle name="Normal 23 3 19 6" xfId="12022"/>
    <cellStyle name="Normal 23 3 2" xfId="186"/>
    <cellStyle name="Normal 23 3 2 10" xfId="1650"/>
    <cellStyle name="Normal 23 3 2 10 2" xfId="7130"/>
    <cellStyle name="Normal 23 3 2 10 2 2" xfId="38736"/>
    <cellStyle name="Normal 23 3 2 10 2 3" xfId="25879"/>
    <cellStyle name="Normal 23 3 2 10 2 4" xfId="16504"/>
    <cellStyle name="Normal 23 3 2 10 3" xfId="20226"/>
    <cellStyle name="Normal 23 3 2 10 4" xfId="29602"/>
    <cellStyle name="Normal 23 3 2 10 5" xfId="33325"/>
    <cellStyle name="Normal 23 3 2 10 6" xfId="11092"/>
    <cellStyle name="Normal 23 3 2 11" xfId="1766"/>
    <cellStyle name="Normal 23 3 2 11 2" xfId="7245"/>
    <cellStyle name="Normal 23 3 2 11 2 2" xfId="38851"/>
    <cellStyle name="Normal 23 3 2 11 2 3" xfId="25994"/>
    <cellStyle name="Normal 23 3 2 11 2 4" xfId="16619"/>
    <cellStyle name="Normal 23 3 2 11 3" xfId="20341"/>
    <cellStyle name="Normal 23 3 2 11 4" xfId="29717"/>
    <cellStyle name="Normal 23 3 2 11 5" xfId="33440"/>
    <cellStyle name="Normal 23 3 2 11 6" xfId="11207"/>
    <cellStyle name="Normal 23 3 2 12" xfId="1940"/>
    <cellStyle name="Normal 23 3 2 12 2" xfId="7418"/>
    <cellStyle name="Normal 23 3 2 12 2 2" xfId="39024"/>
    <cellStyle name="Normal 23 3 2 12 2 3" xfId="26167"/>
    <cellStyle name="Normal 23 3 2 12 2 4" xfId="16792"/>
    <cellStyle name="Normal 23 3 2 12 3" xfId="20514"/>
    <cellStyle name="Normal 23 3 2 12 4" xfId="29890"/>
    <cellStyle name="Normal 23 3 2 12 5" xfId="33613"/>
    <cellStyle name="Normal 23 3 2 12 6" xfId="11380"/>
    <cellStyle name="Normal 23 3 2 13" xfId="2058"/>
    <cellStyle name="Normal 23 3 2 13 2" xfId="7535"/>
    <cellStyle name="Normal 23 3 2 13 2 2" xfId="39141"/>
    <cellStyle name="Normal 23 3 2 13 2 3" xfId="26284"/>
    <cellStyle name="Normal 23 3 2 13 2 4" xfId="16909"/>
    <cellStyle name="Normal 23 3 2 13 3" xfId="20631"/>
    <cellStyle name="Normal 23 3 2 13 4" xfId="30007"/>
    <cellStyle name="Normal 23 3 2 13 5" xfId="33730"/>
    <cellStyle name="Normal 23 3 2 13 6" xfId="11497"/>
    <cellStyle name="Normal 23 3 2 14" xfId="2175"/>
    <cellStyle name="Normal 23 3 2 14 2" xfId="7651"/>
    <cellStyle name="Normal 23 3 2 14 2 2" xfId="39257"/>
    <cellStyle name="Normal 23 3 2 14 2 3" xfId="26400"/>
    <cellStyle name="Normal 23 3 2 14 2 4" xfId="17025"/>
    <cellStyle name="Normal 23 3 2 14 3" xfId="20747"/>
    <cellStyle name="Normal 23 3 2 14 4" xfId="30123"/>
    <cellStyle name="Normal 23 3 2 14 5" xfId="33846"/>
    <cellStyle name="Normal 23 3 2 14 6" xfId="11613"/>
    <cellStyle name="Normal 23 3 2 15" xfId="2294"/>
    <cellStyle name="Normal 23 3 2 15 2" xfId="7769"/>
    <cellStyle name="Normal 23 3 2 15 2 2" xfId="39375"/>
    <cellStyle name="Normal 23 3 2 15 2 3" xfId="26518"/>
    <cellStyle name="Normal 23 3 2 15 2 4" xfId="17143"/>
    <cellStyle name="Normal 23 3 2 15 3" xfId="20865"/>
    <cellStyle name="Normal 23 3 2 15 4" xfId="30241"/>
    <cellStyle name="Normal 23 3 2 15 5" xfId="33964"/>
    <cellStyle name="Normal 23 3 2 15 6" xfId="11731"/>
    <cellStyle name="Normal 23 3 2 16" xfId="2413"/>
    <cellStyle name="Normal 23 3 2 16 2" xfId="7887"/>
    <cellStyle name="Normal 23 3 2 16 2 2" xfId="39493"/>
    <cellStyle name="Normal 23 3 2 16 2 3" xfId="26636"/>
    <cellStyle name="Normal 23 3 2 16 2 4" xfId="17261"/>
    <cellStyle name="Normal 23 3 2 16 3" xfId="20983"/>
    <cellStyle name="Normal 23 3 2 16 4" xfId="30359"/>
    <cellStyle name="Normal 23 3 2 16 5" xfId="34082"/>
    <cellStyle name="Normal 23 3 2 16 6" xfId="11849"/>
    <cellStyle name="Normal 23 3 2 17" xfId="2530"/>
    <cellStyle name="Normal 23 3 2 17 2" xfId="8003"/>
    <cellStyle name="Normal 23 3 2 17 2 2" xfId="39609"/>
    <cellStyle name="Normal 23 3 2 17 2 3" xfId="26752"/>
    <cellStyle name="Normal 23 3 2 17 2 4" xfId="17377"/>
    <cellStyle name="Normal 23 3 2 17 3" xfId="21099"/>
    <cellStyle name="Normal 23 3 2 17 4" xfId="30475"/>
    <cellStyle name="Normal 23 3 2 17 5" xfId="34198"/>
    <cellStyle name="Normal 23 3 2 17 6" xfId="11965"/>
    <cellStyle name="Normal 23 3 2 18" xfId="2648"/>
    <cellStyle name="Normal 23 3 2 18 2" xfId="8120"/>
    <cellStyle name="Normal 23 3 2 18 2 2" xfId="39726"/>
    <cellStyle name="Normal 23 3 2 18 2 3" xfId="26869"/>
    <cellStyle name="Normal 23 3 2 18 2 4" xfId="17494"/>
    <cellStyle name="Normal 23 3 2 18 3" xfId="21216"/>
    <cellStyle name="Normal 23 3 2 18 4" xfId="30592"/>
    <cellStyle name="Normal 23 3 2 18 5" xfId="34315"/>
    <cellStyle name="Normal 23 3 2 18 6" xfId="12082"/>
    <cellStyle name="Normal 23 3 2 19" xfId="2768"/>
    <cellStyle name="Normal 23 3 2 19 2" xfId="8239"/>
    <cellStyle name="Normal 23 3 2 19 2 2" xfId="39845"/>
    <cellStyle name="Normal 23 3 2 19 2 3" xfId="26988"/>
    <cellStyle name="Normal 23 3 2 19 2 4" xfId="17613"/>
    <cellStyle name="Normal 23 3 2 19 3" xfId="21335"/>
    <cellStyle name="Normal 23 3 2 19 4" xfId="30711"/>
    <cellStyle name="Normal 23 3 2 19 5" xfId="34434"/>
    <cellStyle name="Normal 23 3 2 19 6" xfId="12201"/>
    <cellStyle name="Normal 23 3 2 2" xfId="307"/>
    <cellStyle name="Normal 23 3 2 2 2" xfId="671"/>
    <cellStyle name="Normal 23 3 2 2 2 2" xfId="4940"/>
    <cellStyle name="Normal 23 3 2 2 2 2 2" xfId="6198"/>
    <cellStyle name="Normal 23 3 2 2 2 2 2 2" xfId="37806"/>
    <cellStyle name="Normal 23 3 2 2 2 2 2 3" xfId="24949"/>
    <cellStyle name="Normal 23 3 2 2 2 2 2 4" xfId="15574"/>
    <cellStyle name="Normal 23 3 2 2 2 2 3" xfId="36548"/>
    <cellStyle name="Normal 23 3 2 2 2 2 4" xfId="23691"/>
    <cellStyle name="Normal 23 3 2 2 2 2 5" xfId="14316"/>
    <cellStyle name="Normal 23 3 2 2 2 3" xfId="5720"/>
    <cellStyle name="Normal 23 3 2 2 2 3 2" xfId="37328"/>
    <cellStyle name="Normal 23 3 2 2 2 3 3" xfId="24471"/>
    <cellStyle name="Normal 23 3 2 2 2 3 4" xfId="15096"/>
    <cellStyle name="Normal 23 3 2 2 2 4" xfId="4460"/>
    <cellStyle name="Normal 23 3 2 2 2 4 2" xfId="36074"/>
    <cellStyle name="Normal 23 3 2 2 2 4 3" xfId="23216"/>
    <cellStyle name="Normal 23 3 2 2 2 4 4" xfId="13841"/>
    <cellStyle name="Normal 23 3 2 2 2 5" xfId="32358"/>
    <cellStyle name="Normal 23 3 2 2 2 6" xfId="22674"/>
    <cellStyle name="Normal 23 3 2 2 2 7" xfId="10125"/>
    <cellStyle name="Normal 23 3 2 2 3" xfId="4939"/>
    <cellStyle name="Normal 23 3 2 2 3 2" xfId="6197"/>
    <cellStyle name="Normal 23 3 2 2 3 2 2" xfId="37805"/>
    <cellStyle name="Normal 23 3 2 2 3 2 3" xfId="24948"/>
    <cellStyle name="Normal 23 3 2 2 3 2 4" xfId="15573"/>
    <cellStyle name="Normal 23 3 2 2 3 3" xfId="36547"/>
    <cellStyle name="Normal 23 3 2 2 3 4" xfId="23690"/>
    <cellStyle name="Normal 23 3 2 2 3 5" xfId="14315"/>
    <cellStyle name="Normal 23 3 2 2 4" xfId="5606"/>
    <cellStyle name="Normal 23 3 2 2 4 2" xfId="37214"/>
    <cellStyle name="Normal 23 3 2 2 4 3" xfId="24357"/>
    <cellStyle name="Normal 23 3 2 2 4 4" xfId="14982"/>
    <cellStyle name="Normal 23 3 2 2 5" xfId="4346"/>
    <cellStyle name="Normal 23 3 2 2 5 2" xfId="35960"/>
    <cellStyle name="Normal 23 3 2 2 5 3" xfId="23102"/>
    <cellStyle name="Normal 23 3 2 2 5 4" xfId="13727"/>
    <cellStyle name="Normal 23 3 2 2 6" xfId="19259"/>
    <cellStyle name="Normal 23 3 2 2 7" xfId="28635"/>
    <cellStyle name="Normal 23 3 2 2 8" xfId="32117"/>
    <cellStyle name="Normal 23 3 2 2 9" xfId="9765"/>
    <cellStyle name="Normal 23 3 2 20" xfId="2883"/>
    <cellStyle name="Normal 23 3 2 20 2" xfId="8353"/>
    <cellStyle name="Normal 23 3 2 20 2 2" xfId="39959"/>
    <cellStyle name="Normal 23 3 2 20 2 3" xfId="27102"/>
    <cellStyle name="Normal 23 3 2 20 2 4" xfId="17727"/>
    <cellStyle name="Normal 23 3 2 20 3" xfId="21449"/>
    <cellStyle name="Normal 23 3 2 20 4" xfId="30825"/>
    <cellStyle name="Normal 23 3 2 20 5" xfId="34548"/>
    <cellStyle name="Normal 23 3 2 20 6" xfId="12315"/>
    <cellStyle name="Normal 23 3 2 21" xfId="2998"/>
    <cellStyle name="Normal 23 3 2 21 2" xfId="8467"/>
    <cellStyle name="Normal 23 3 2 21 2 2" xfId="40073"/>
    <cellStyle name="Normal 23 3 2 21 2 3" xfId="27216"/>
    <cellStyle name="Normal 23 3 2 21 2 4" xfId="17841"/>
    <cellStyle name="Normal 23 3 2 21 3" xfId="21563"/>
    <cellStyle name="Normal 23 3 2 21 4" xfId="30939"/>
    <cellStyle name="Normal 23 3 2 21 5" xfId="34662"/>
    <cellStyle name="Normal 23 3 2 21 6" xfId="12429"/>
    <cellStyle name="Normal 23 3 2 22" xfId="3113"/>
    <cellStyle name="Normal 23 3 2 22 2" xfId="8581"/>
    <cellStyle name="Normal 23 3 2 22 2 2" xfId="40187"/>
    <cellStyle name="Normal 23 3 2 22 2 3" xfId="27330"/>
    <cellStyle name="Normal 23 3 2 22 2 4" xfId="17955"/>
    <cellStyle name="Normal 23 3 2 22 3" xfId="21677"/>
    <cellStyle name="Normal 23 3 2 22 4" xfId="31053"/>
    <cellStyle name="Normal 23 3 2 22 5" xfId="34776"/>
    <cellStyle name="Normal 23 3 2 22 6" xfId="12543"/>
    <cellStyle name="Normal 23 3 2 23" xfId="3228"/>
    <cellStyle name="Normal 23 3 2 23 2" xfId="8695"/>
    <cellStyle name="Normal 23 3 2 23 2 2" xfId="40301"/>
    <cellStyle name="Normal 23 3 2 23 2 3" xfId="27444"/>
    <cellStyle name="Normal 23 3 2 23 2 4" xfId="18069"/>
    <cellStyle name="Normal 23 3 2 23 3" xfId="21791"/>
    <cellStyle name="Normal 23 3 2 23 4" xfId="31167"/>
    <cellStyle name="Normal 23 3 2 23 5" xfId="34890"/>
    <cellStyle name="Normal 23 3 2 23 6" xfId="12657"/>
    <cellStyle name="Normal 23 3 2 24" xfId="3343"/>
    <cellStyle name="Normal 23 3 2 24 2" xfId="8809"/>
    <cellStyle name="Normal 23 3 2 24 2 2" xfId="40415"/>
    <cellStyle name="Normal 23 3 2 24 2 3" xfId="27558"/>
    <cellStyle name="Normal 23 3 2 24 2 4" xfId="18183"/>
    <cellStyle name="Normal 23 3 2 24 3" xfId="21905"/>
    <cellStyle name="Normal 23 3 2 24 4" xfId="31281"/>
    <cellStyle name="Normal 23 3 2 24 5" xfId="35004"/>
    <cellStyle name="Normal 23 3 2 24 6" xfId="12771"/>
    <cellStyle name="Normal 23 3 2 25" xfId="3461"/>
    <cellStyle name="Normal 23 3 2 25 2" xfId="8926"/>
    <cellStyle name="Normal 23 3 2 25 2 2" xfId="40532"/>
    <cellStyle name="Normal 23 3 2 25 2 3" xfId="27675"/>
    <cellStyle name="Normal 23 3 2 25 2 4" xfId="18300"/>
    <cellStyle name="Normal 23 3 2 25 3" xfId="22022"/>
    <cellStyle name="Normal 23 3 2 25 4" xfId="31398"/>
    <cellStyle name="Normal 23 3 2 25 5" xfId="35121"/>
    <cellStyle name="Normal 23 3 2 25 6" xfId="12888"/>
    <cellStyle name="Normal 23 3 2 26" xfId="3581"/>
    <cellStyle name="Normal 23 3 2 26 2" xfId="9045"/>
    <cellStyle name="Normal 23 3 2 26 2 2" xfId="40651"/>
    <cellStyle name="Normal 23 3 2 26 2 3" xfId="27794"/>
    <cellStyle name="Normal 23 3 2 26 2 4" xfId="18419"/>
    <cellStyle name="Normal 23 3 2 26 3" xfId="22141"/>
    <cellStyle name="Normal 23 3 2 26 4" xfId="31517"/>
    <cellStyle name="Normal 23 3 2 26 5" xfId="35240"/>
    <cellStyle name="Normal 23 3 2 26 6" xfId="13007"/>
    <cellStyle name="Normal 23 3 2 27" xfId="3713"/>
    <cellStyle name="Normal 23 3 2 27 2" xfId="9176"/>
    <cellStyle name="Normal 23 3 2 27 2 2" xfId="40782"/>
    <cellStyle name="Normal 23 3 2 27 2 3" xfId="27925"/>
    <cellStyle name="Normal 23 3 2 27 2 4" xfId="18550"/>
    <cellStyle name="Normal 23 3 2 27 3" xfId="22272"/>
    <cellStyle name="Normal 23 3 2 27 4" xfId="31648"/>
    <cellStyle name="Normal 23 3 2 27 5" xfId="35371"/>
    <cellStyle name="Normal 23 3 2 27 6" xfId="13138"/>
    <cellStyle name="Normal 23 3 2 28" xfId="3829"/>
    <cellStyle name="Normal 23 3 2 28 2" xfId="9291"/>
    <cellStyle name="Normal 23 3 2 28 2 2" xfId="40897"/>
    <cellStyle name="Normal 23 3 2 28 2 3" xfId="28040"/>
    <cellStyle name="Normal 23 3 2 28 2 4" xfId="18665"/>
    <cellStyle name="Normal 23 3 2 28 3" xfId="22387"/>
    <cellStyle name="Normal 23 3 2 28 4" xfId="31763"/>
    <cellStyle name="Normal 23 3 2 28 5" xfId="35486"/>
    <cellStyle name="Normal 23 3 2 28 6" xfId="13253"/>
    <cellStyle name="Normal 23 3 2 29" xfId="3944"/>
    <cellStyle name="Normal 23 3 2 29 2" xfId="9405"/>
    <cellStyle name="Normal 23 3 2 29 2 2" xfId="41011"/>
    <cellStyle name="Normal 23 3 2 29 2 3" xfId="28154"/>
    <cellStyle name="Normal 23 3 2 29 2 4" xfId="18779"/>
    <cellStyle name="Normal 23 3 2 29 3" xfId="22501"/>
    <cellStyle name="Normal 23 3 2 29 4" xfId="31877"/>
    <cellStyle name="Normal 23 3 2 29 5" xfId="35600"/>
    <cellStyle name="Normal 23 3 2 29 6" xfId="13367"/>
    <cellStyle name="Normal 23 3 2 3" xfId="824"/>
    <cellStyle name="Normal 23 3 2 3 2" xfId="4941"/>
    <cellStyle name="Normal 23 3 2 3 2 2" xfId="6199"/>
    <cellStyle name="Normal 23 3 2 3 2 2 2" xfId="37807"/>
    <cellStyle name="Normal 23 3 2 3 2 2 3" xfId="24950"/>
    <cellStyle name="Normal 23 3 2 3 2 2 4" xfId="15575"/>
    <cellStyle name="Normal 23 3 2 3 2 3" xfId="36549"/>
    <cellStyle name="Normal 23 3 2 3 2 4" xfId="23692"/>
    <cellStyle name="Normal 23 3 2 3 2 5" xfId="14317"/>
    <cellStyle name="Normal 23 3 2 3 3" xfId="5721"/>
    <cellStyle name="Normal 23 3 2 3 3 2" xfId="37329"/>
    <cellStyle name="Normal 23 3 2 3 3 3" xfId="24472"/>
    <cellStyle name="Normal 23 3 2 3 3 4" xfId="15097"/>
    <cellStyle name="Normal 23 3 2 3 4" xfId="4461"/>
    <cellStyle name="Normal 23 3 2 3 4 2" xfId="36075"/>
    <cellStyle name="Normal 23 3 2 3 4 3" xfId="23217"/>
    <cellStyle name="Normal 23 3 2 3 4 4" xfId="13842"/>
    <cellStyle name="Normal 23 3 2 3 5" xfId="19411"/>
    <cellStyle name="Normal 23 3 2 3 6" xfId="28787"/>
    <cellStyle name="Normal 23 3 2 3 7" xfId="32238"/>
    <cellStyle name="Normal 23 3 2 3 8" xfId="10277"/>
    <cellStyle name="Normal 23 3 2 30" xfId="548"/>
    <cellStyle name="Normal 23 3 2 30 2" xfId="9525"/>
    <cellStyle name="Normal 23 3 2 30 2 2" xfId="41131"/>
    <cellStyle name="Normal 23 3 2 30 2 3" xfId="28274"/>
    <cellStyle name="Normal 23 3 2 30 2 4" xfId="18899"/>
    <cellStyle name="Normal 23 3 2 30 3" xfId="22621"/>
    <cellStyle name="Normal 23 3 2 30 4" xfId="28515"/>
    <cellStyle name="Normal 23 3 2 30 5" xfId="32479"/>
    <cellStyle name="Normal 23 3 2 30 6" xfId="10005"/>
    <cellStyle name="Normal 23 3 2 31" xfId="427"/>
    <cellStyle name="Normal 23 3 2 31 2" xfId="7003"/>
    <cellStyle name="Normal 23 3 2 31 2 2" xfId="38609"/>
    <cellStyle name="Normal 23 3 2 31 2 3" xfId="25752"/>
    <cellStyle name="Normal 23 3 2 31 2 4" xfId="16377"/>
    <cellStyle name="Normal 23 3 2 31 3" xfId="19139"/>
    <cellStyle name="Normal 23 3 2 31 4" xfId="9885"/>
    <cellStyle name="Normal 23 3 2 32" xfId="4109"/>
    <cellStyle name="Normal 23 3 2 32 2" xfId="35723"/>
    <cellStyle name="Normal 23 3 2 32 3" xfId="22865"/>
    <cellStyle name="Normal 23 3 2 32 4" xfId="13490"/>
    <cellStyle name="Normal 23 3 2 33" xfId="19019"/>
    <cellStyle name="Normal 23 3 2 34" xfId="28395"/>
    <cellStyle name="Normal 23 3 2 35" xfId="31997"/>
    <cellStyle name="Normal 23 3 2 36" xfId="9645"/>
    <cellStyle name="Normal 23 3 2 4" xfId="941"/>
    <cellStyle name="Normal 23 3 2 4 2" xfId="4942"/>
    <cellStyle name="Normal 23 3 2 4 2 2" xfId="6200"/>
    <cellStyle name="Normal 23 3 2 4 2 2 2" xfId="37808"/>
    <cellStyle name="Normal 23 3 2 4 2 2 3" xfId="24951"/>
    <cellStyle name="Normal 23 3 2 4 2 2 4" xfId="15576"/>
    <cellStyle name="Normal 23 3 2 4 2 3" xfId="36550"/>
    <cellStyle name="Normal 23 3 2 4 2 4" xfId="23693"/>
    <cellStyle name="Normal 23 3 2 4 2 5" xfId="14318"/>
    <cellStyle name="Normal 23 3 2 4 3" xfId="5970"/>
    <cellStyle name="Normal 23 3 2 4 3 2" xfId="37578"/>
    <cellStyle name="Normal 23 3 2 4 3 3" xfId="24721"/>
    <cellStyle name="Normal 23 3 2 4 3 4" xfId="15346"/>
    <cellStyle name="Normal 23 3 2 4 4" xfId="4711"/>
    <cellStyle name="Normal 23 3 2 4 4 2" xfId="36322"/>
    <cellStyle name="Normal 23 3 2 4 4 3" xfId="23465"/>
    <cellStyle name="Normal 23 3 2 4 4 4" xfId="14090"/>
    <cellStyle name="Normal 23 3 2 4 5" xfId="19527"/>
    <cellStyle name="Normal 23 3 2 4 6" xfId="28903"/>
    <cellStyle name="Normal 23 3 2 4 7" xfId="32627"/>
    <cellStyle name="Normal 23 3 2 4 8" xfId="10393"/>
    <cellStyle name="Normal 23 3 2 5" xfId="1057"/>
    <cellStyle name="Normal 23 3 2 5 2" xfId="6196"/>
    <cellStyle name="Normal 23 3 2 5 2 2" xfId="37804"/>
    <cellStyle name="Normal 23 3 2 5 2 3" xfId="24947"/>
    <cellStyle name="Normal 23 3 2 5 2 4" xfId="15572"/>
    <cellStyle name="Normal 23 3 2 5 3" xfId="4938"/>
    <cellStyle name="Normal 23 3 2 5 3 2" xfId="36546"/>
    <cellStyle name="Normal 23 3 2 5 3 3" xfId="23689"/>
    <cellStyle name="Normal 23 3 2 5 3 4" xfId="14314"/>
    <cellStyle name="Normal 23 3 2 5 4" xfId="19642"/>
    <cellStyle name="Normal 23 3 2 5 5" xfId="29018"/>
    <cellStyle name="Normal 23 3 2 5 6" xfId="32742"/>
    <cellStyle name="Normal 23 3 2 5 7" xfId="10508"/>
    <cellStyle name="Normal 23 3 2 6" xfId="1173"/>
    <cellStyle name="Normal 23 3 2 6 2" xfId="6687"/>
    <cellStyle name="Normal 23 3 2 6 2 2" xfId="38293"/>
    <cellStyle name="Normal 23 3 2 6 2 3" xfId="25436"/>
    <cellStyle name="Normal 23 3 2 6 2 4" xfId="16061"/>
    <cellStyle name="Normal 23 3 2 6 3" xfId="4226"/>
    <cellStyle name="Normal 23 3 2 6 3 2" xfId="35840"/>
    <cellStyle name="Normal 23 3 2 6 3 3" xfId="22982"/>
    <cellStyle name="Normal 23 3 2 6 3 4" xfId="13607"/>
    <cellStyle name="Normal 23 3 2 6 4" xfId="19757"/>
    <cellStyle name="Normal 23 3 2 6 5" xfId="29133"/>
    <cellStyle name="Normal 23 3 2 6 6" xfId="32857"/>
    <cellStyle name="Normal 23 3 2 6 7" xfId="10623"/>
    <cellStyle name="Normal 23 3 2 7" xfId="1288"/>
    <cellStyle name="Normal 23 3 2 7 2" xfId="5482"/>
    <cellStyle name="Normal 23 3 2 7 2 2" xfId="37090"/>
    <cellStyle name="Normal 23 3 2 7 2 3" xfId="24233"/>
    <cellStyle name="Normal 23 3 2 7 2 4" xfId="14858"/>
    <cellStyle name="Normal 23 3 2 7 3" xfId="19871"/>
    <cellStyle name="Normal 23 3 2 7 4" xfId="29247"/>
    <cellStyle name="Normal 23 3 2 7 5" xfId="32971"/>
    <cellStyle name="Normal 23 3 2 7 6" xfId="10737"/>
    <cellStyle name="Normal 23 3 2 8" xfId="1403"/>
    <cellStyle name="Normal 23 3 2 8 2" xfId="6884"/>
    <cellStyle name="Normal 23 3 2 8 2 2" xfId="38490"/>
    <cellStyle name="Normal 23 3 2 8 2 3" xfId="25633"/>
    <cellStyle name="Normal 23 3 2 8 2 4" xfId="16258"/>
    <cellStyle name="Normal 23 3 2 8 3" xfId="19985"/>
    <cellStyle name="Normal 23 3 2 8 4" xfId="29361"/>
    <cellStyle name="Normal 23 3 2 8 5" xfId="33085"/>
    <cellStyle name="Normal 23 3 2 8 6" xfId="10851"/>
    <cellStyle name="Normal 23 3 2 9" xfId="1518"/>
    <cellStyle name="Normal 23 3 2 9 2" xfId="7046"/>
    <cellStyle name="Normal 23 3 2 9 2 2" xfId="38652"/>
    <cellStyle name="Normal 23 3 2 9 2 3" xfId="25795"/>
    <cellStyle name="Normal 23 3 2 9 2 4" xfId="16420"/>
    <cellStyle name="Normal 23 3 2 9 3" xfId="20099"/>
    <cellStyle name="Normal 23 3 2 9 4" xfId="29475"/>
    <cellStyle name="Normal 23 3 2 9 5" xfId="33199"/>
    <cellStyle name="Normal 23 3 2 9 6" xfId="10965"/>
    <cellStyle name="Normal 23 3 20" xfId="2708"/>
    <cellStyle name="Normal 23 3 20 2" xfId="8179"/>
    <cellStyle name="Normal 23 3 20 2 2" xfId="39785"/>
    <cellStyle name="Normal 23 3 20 2 3" xfId="26928"/>
    <cellStyle name="Normal 23 3 20 2 4" xfId="17553"/>
    <cellStyle name="Normal 23 3 20 3" xfId="21275"/>
    <cellStyle name="Normal 23 3 20 4" xfId="30651"/>
    <cellStyle name="Normal 23 3 20 5" xfId="34374"/>
    <cellStyle name="Normal 23 3 20 6" xfId="12141"/>
    <cellStyle name="Normal 23 3 21" xfId="2823"/>
    <cellStyle name="Normal 23 3 21 2" xfId="8293"/>
    <cellStyle name="Normal 23 3 21 2 2" xfId="39899"/>
    <cellStyle name="Normal 23 3 21 2 3" xfId="27042"/>
    <cellStyle name="Normal 23 3 21 2 4" xfId="17667"/>
    <cellStyle name="Normal 23 3 21 3" xfId="21389"/>
    <cellStyle name="Normal 23 3 21 4" xfId="30765"/>
    <cellStyle name="Normal 23 3 21 5" xfId="34488"/>
    <cellStyle name="Normal 23 3 21 6" xfId="12255"/>
    <cellStyle name="Normal 23 3 22" xfId="2938"/>
    <cellStyle name="Normal 23 3 22 2" xfId="8407"/>
    <cellStyle name="Normal 23 3 22 2 2" xfId="40013"/>
    <cellStyle name="Normal 23 3 22 2 3" xfId="27156"/>
    <cellStyle name="Normal 23 3 22 2 4" xfId="17781"/>
    <cellStyle name="Normal 23 3 22 3" xfId="21503"/>
    <cellStyle name="Normal 23 3 22 4" xfId="30879"/>
    <cellStyle name="Normal 23 3 22 5" xfId="34602"/>
    <cellStyle name="Normal 23 3 22 6" xfId="12369"/>
    <cellStyle name="Normal 23 3 23" xfId="3053"/>
    <cellStyle name="Normal 23 3 23 2" xfId="8521"/>
    <cellStyle name="Normal 23 3 23 2 2" xfId="40127"/>
    <cellStyle name="Normal 23 3 23 2 3" xfId="27270"/>
    <cellStyle name="Normal 23 3 23 2 4" xfId="17895"/>
    <cellStyle name="Normal 23 3 23 3" xfId="21617"/>
    <cellStyle name="Normal 23 3 23 4" xfId="30993"/>
    <cellStyle name="Normal 23 3 23 5" xfId="34716"/>
    <cellStyle name="Normal 23 3 23 6" xfId="12483"/>
    <cellStyle name="Normal 23 3 24" xfId="3168"/>
    <cellStyle name="Normal 23 3 24 2" xfId="8635"/>
    <cellStyle name="Normal 23 3 24 2 2" xfId="40241"/>
    <cellStyle name="Normal 23 3 24 2 3" xfId="27384"/>
    <cellStyle name="Normal 23 3 24 2 4" xfId="18009"/>
    <cellStyle name="Normal 23 3 24 3" xfId="21731"/>
    <cellStyle name="Normal 23 3 24 4" xfId="31107"/>
    <cellStyle name="Normal 23 3 24 5" xfId="34830"/>
    <cellStyle name="Normal 23 3 24 6" xfId="12597"/>
    <cellStyle name="Normal 23 3 25" xfId="3283"/>
    <cellStyle name="Normal 23 3 25 2" xfId="8749"/>
    <cellStyle name="Normal 23 3 25 2 2" xfId="40355"/>
    <cellStyle name="Normal 23 3 25 2 3" xfId="27498"/>
    <cellStyle name="Normal 23 3 25 2 4" xfId="18123"/>
    <cellStyle name="Normal 23 3 25 3" xfId="21845"/>
    <cellStyle name="Normal 23 3 25 4" xfId="31221"/>
    <cellStyle name="Normal 23 3 25 5" xfId="34944"/>
    <cellStyle name="Normal 23 3 25 6" xfId="12711"/>
    <cellStyle name="Normal 23 3 26" xfId="3401"/>
    <cellStyle name="Normal 23 3 26 2" xfId="8866"/>
    <cellStyle name="Normal 23 3 26 2 2" xfId="40472"/>
    <cellStyle name="Normal 23 3 26 2 3" xfId="27615"/>
    <cellStyle name="Normal 23 3 26 2 4" xfId="18240"/>
    <cellStyle name="Normal 23 3 26 3" xfId="21962"/>
    <cellStyle name="Normal 23 3 26 4" xfId="31338"/>
    <cellStyle name="Normal 23 3 26 5" xfId="35061"/>
    <cellStyle name="Normal 23 3 26 6" xfId="12828"/>
    <cellStyle name="Normal 23 3 27" xfId="3521"/>
    <cellStyle name="Normal 23 3 27 2" xfId="8985"/>
    <cellStyle name="Normal 23 3 27 2 2" xfId="40591"/>
    <cellStyle name="Normal 23 3 27 2 3" xfId="27734"/>
    <cellStyle name="Normal 23 3 27 2 4" xfId="18359"/>
    <cellStyle name="Normal 23 3 27 3" xfId="22081"/>
    <cellStyle name="Normal 23 3 27 4" xfId="31457"/>
    <cellStyle name="Normal 23 3 27 5" xfId="35180"/>
    <cellStyle name="Normal 23 3 27 6" xfId="12947"/>
    <cellStyle name="Normal 23 3 28" xfId="3653"/>
    <cellStyle name="Normal 23 3 28 2" xfId="9116"/>
    <cellStyle name="Normal 23 3 28 2 2" xfId="40722"/>
    <cellStyle name="Normal 23 3 28 2 3" xfId="27865"/>
    <cellStyle name="Normal 23 3 28 2 4" xfId="18490"/>
    <cellStyle name="Normal 23 3 28 3" xfId="22212"/>
    <cellStyle name="Normal 23 3 28 4" xfId="31588"/>
    <cellStyle name="Normal 23 3 28 5" xfId="35311"/>
    <cellStyle name="Normal 23 3 28 6" xfId="13078"/>
    <cellStyle name="Normal 23 3 29" xfId="3769"/>
    <cellStyle name="Normal 23 3 29 2" xfId="9231"/>
    <cellStyle name="Normal 23 3 29 2 2" xfId="40837"/>
    <cellStyle name="Normal 23 3 29 2 3" xfId="27980"/>
    <cellStyle name="Normal 23 3 29 2 4" xfId="18605"/>
    <cellStyle name="Normal 23 3 29 3" xfId="22327"/>
    <cellStyle name="Normal 23 3 29 4" xfId="31703"/>
    <cellStyle name="Normal 23 3 29 5" xfId="35426"/>
    <cellStyle name="Normal 23 3 29 6" xfId="13193"/>
    <cellStyle name="Normal 23 3 3" xfId="247"/>
    <cellStyle name="Normal 23 3 3 2" xfId="601"/>
    <cellStyle name="Normal 23 3 3 2 2" xfId="4944"/>
    <cellStyle name="Normal 23 3 3 2 2 2" xfId="6202"/>
    <cellStyle name="Normal 23 3 3 2 2 2 2" xfId="37810"/>
    <cellStyle name="Normal 23 3 3 2 2 2 3" xfId="24953"/>
    <cellStyle name="Normal 23 3 3 2 2 2 4" xfId="15578"/>
    <cellStyle name="Normal 23 3 3 2 2 3" xfId="36552"/>
    <cellStyle name="Normal 23 3 3 2 2 4" xfId="23695"/>
    <cellStyle name="Normal 23 3 3 2 2 5" xfId="14320"/>
    <cellStyle name="Normal 23 3 3 2 3" xfId="5722"/>
    <cellStyle name="Normal 23 3 3 2 3 2" xfId="37330"/>
    <cellStyle name="Normal 23 3 3 2 3 3" xfId="24473"/>
    <cellStyle name="Normal 23 3 3 2 3 4" xfId="15098"/>
    <cellStyle name="Normal 23 3 3 2 4" xfId="4462"/>
    <cellStyle name="Normal 23 3 3 2 4 2" xfId="36076"/>
    <cellStyle name="Normal 23 3 3 2 4 3" xfId="23218"/>
    <cellStyle name="Normal 23 3 3 2 4 4" xfId="13843"/>
    <cellStyle name="Normal 23 3 3 2 5" xfId="32298"/>
    <cellStyle name="Normal 23 3 3 2 6" xfId="22675"/>
    <cellStyle name="Normal 23 3 3 2 7" xfId="10057"/>
    <cellStyle name="Normal 23 3 3 3" xfId="4943"/>
    <cellStyle name="Normal 23 3 3 3 2" xfId="6201"/>
    <cellStyle name="Normal 23 3 3 3 2 2" xfId="37809"/>
    <cellStyle name="Normal 23 3 3 3 2 3" xfId="24952"/>
    <cellStyle name="Normal 23 3 3 3 2 4" xfId="15577"/>
    <cellStyle name="Normal 23 3 3 3 3" xfId="36551"/>
    <cellStyle name="Normal 23 3 3 3 4" xfId="23694"/>
    <cellStyle name="Normal 23 3 3 3 5" xfId="14319"/>
    <cellStyle name="Normal 23 3 3 4" xfId="5536"/>
    <cellStyle name="Normal 23 3 3 4 2" xfId="37144"/>
    <cellStyle name="Normal 23 3 3 4 3" xfId="24287"/>
    <cellStyle name="Normal 23 3 3 4 4" xfId="14912"/>
    <cellStyle name="Normal 23 3 3 5" xfId="4278"/>
    <cellStyle name="Normal 23 3 3 5 2" xfId="35892"/>
    <cellStyle name="Normal 23 3 3 5 3" xfId="23034"/>
    <cellStyle name="Normal 23 3 3 5 4" xfId="13659"/>
    <cellStyle name="Normal 23 3 3 6" xfId="19191"/>
    <cellStyle name="Normal 23 3 3 7" xfId="28567"/>
    <cellStyle name="Normal 23 3 3 8" xfId="32057"/>
    <cellStyle name="Normal 23 3 3 9" xfId="9705"/>
    <cellStyle name="Normal 23 3 30" xfId="3884"/>
    <cellStyle name="Normal 23 3 30 2" xfId="9345"/>
    <cellStyle name="Normal 23 3 30 2 2" xfId="40951"/>
    <cellStyle name="Normal 23 3 30 2 3" xfId="28094"/>
    <cellStyle name="Normal 23 3 30 2 4" xfId="18719"/>
    <cellStyle name="Normal 23 3 30 3" xfId="22441"/>
    <cellStyle name="Normal 23 3 30 4" xfId="31817"/>
    <cellStyle name="Normal 23 3 30 5" xfId="35540"/>
    <cellStyle name="Normal 23 3 30 6" xfId="13307"/>
    <cellStyle name="Normal 23 3 31" xfId="488"/>
    <cellStyle name="Normal 23 3 31 2" xfId="9465"/>
    <cellStyle name="Normal 23 3 31 2 2" xfId="41071"/>
    <cellStyle name="Normal 23 3 31 2 3" xfId="28214"/>
    <cellStyle name="Normal 23 3 31 2 4" xfId="18839"/>
    <cellStyle name="Normal 23 3 31 3" xfId="22561"/>
    <cellStyle name="Normal 23 3 31 4" xfId="28455"/>
    <cellStyle name="Normal 23 3 31 5" xfId="32419"/>
    <cellStyle name="Normal 23 3 31 6" xfId="9945"/>
    <cellStyle name="Normal 23 3 32" xfId="367"/>
    <cellStyle name="Normal 23 3 32 2" xfId="6763"/>
    <cellStyle name="Normal 23 3 32 2 2" xfId="38369"/>
    <cellStyle name="Normal 23 3 32 2 3" xfId="25512"/>
    <cellStyle name="Normal 23 3 32 2 4" xfId="16137"/>
    <cellStyle name="Normal 23 3 32 3" xfId="19079"/>
    <cellStyle name="Normal 23 3 32 4" xfId="9825"/>
    <cellStyle name="Normal 23 3 33" xfId="4049"/>
    <cellStyle name="Normal 23 3 33 2" xfId="35663"/>
    <cellStyle name="Normal 23 3 33 3" xfId="22805"/>
    <cellStyle name="Normal 23 3 33 4" xfId="13430"/>
    <cellStyle name="Normal 23 3 34" xfId="18959"/>
    <cellStyle name="Normal 23 3 35" xfId="28335"/>
    <cellStyle name="Normal 23 3 36" xfId="31937"/>
    <cellStyle name="Normal 23 3 37" xfId="9585"/>
    <cellStyle name="Normal 23 3 4" xfId="764"/>
    <cellStyle name="Normal 23 3 4 2" xfId="4945"/>
    <cellStyle name="Normal 23 3 4 2 2" xfId="6203"/>
    <cellStyle name="Normal 23 3 4 2 2 2" xfId="37811"/>
    <cellStyle name="Normal 23 3 4 2 2 3" xfId="24954"/>
    <cellStyle name="Normal 23 3 4 2 2 4" xfId="15579"/>
    <cellStyle name="Normal 23 3 4 2 3" xfId="36553"/>
    <cellStyle name="Normal 23 3 4 2 4" xfId="23696"/>
    <cellStyle name="Normal 23 3 4 2 5" xfId="14321"/>
    <cellStyle name="Normal 23 3 4 3" xfId="5723"/>
    <cellStyle name="Normal 23 3 4 3 2" xfId="37331"/>
    <cellStyle name="Normal 23 3 4 3 3" xfId="24474"/>
    <cellStyle name="Normal 23 3 4 3 4" xfId="15099"/>
    <cellStyle name="Normal 23 3 4 4" xfId="4463"/>
    <cellStyle name="Normal 23 3 4 4 2" xfId="36077"/>
    <cellStyle name="Normal 23 3 4 4 3" xfId="23219"/>
    <cellStyle name="Normal 23 3 4 4 4" xfId="13844"/>
    <cellStyle name="Normal 23 3 4 5" xfId="19351"/>
    <cellStyle name="Normal 23 3 4 6" xfId="28727"/>
    <cellStyle name="Normal 23 3 4 7" xfId="32178"/>
    <cellStyle name="Normal 23 3 4 8" xfId="10217"/>
    <cellStyle name="Normal 23 3 5" xfId="881"/>
    <cellStyle name="Normal 23 3 5 2" xfId="4946"/>
    <cellStyle name="Normal 23 3 5 2 2" xfId="6204"/>
    <cellStyle name="Normal 23 3 5 2 2 2" xfId="37812"/>
    <cellStyle name="Normal 23 3 5 2 2 3" xfId="24955"/>
    <cellStyle name="Normal 23 3 5 2 2 4" xfId="15580"/>
    <cellStyle name="Normal 23 3 5 2 3" xfId="36554"/>
    <cellStyle name="Normal 23 3 5 2 4" xfId="23697"/>
    <cellStyle name="Normal 23 3 5 2 5" xfId="14322"/>
    <cellStyle name="Normal 23 3 5 3" xfId="5910"/>
    <cellStyle name="Normal 23 3 5 3 2" xfId="37518"/>
    <cellStyle name="Normal 23 3 5 3 3" xfId="24661"/>
    <cellStyle name="Normal 23 3 5 3 4" xfId="15286"/>
    <cellStyle name="Normal 23 3 5 4" xfId="4651"/>
    <cellStyle name="Normal 23 3 5 4 2" xfId="36262"/>
    <cellStyle name="Normal 23 3 5 4 3" xfId="23405"/>
    <cellStyle name="Normal 23 3 5 4 4" xfId="14030"/>
    <cellStyle name="Normal 23 3 5 5" xfId="19467"/>
    <cellStyle name="Normal 23 3 5 6" xfId="28843"/>
    <cellStyle name="Normal 23 3 5 7" xfId="32567"/>
    <cellStyle name="Normal 23 3 5 8" xfId="10333"/>
    <cellStyle name="Normal 23 3 6" xfId="997"/>
    <cellStyle name="Normal 23 3 6 2" xfId="6195"/>
    <cellStyle name="Normal 23 3 6 2 2" xfId="37803"/>
    <cellStyle name="Normal 23 3 6 2 3" xfId="24946"/>
    <cellStyle name="Normal 23 3 6 2 4" xfId="15571"/>
    <cellStyle name="Normal 23 3 6 3" xfId="4937"/>
    <cellStyle name="Normal 23 3 6 3 2" xfId="36545"/>
    <cellStyle name="Normal 23 3 6 3 3" xfId="23688"/>
    <cellStyle name="Normal 23 3 6 3 4" xfId="14313"/>
    <cellStyle name="Normal 23 3 6 4" xfId="19582"/>
    <cellStyle name="Normal 23 3 6 5" xfId="28958"/>
    <cellStyle name="Normal 23 3 6 6" xfId="32682"/>
    <cellStyle name="Normal 23 3 6 7" xfId="10448"/>
    <cellStyle name="Normal 23 3 7" xfId="1113"/>
    <cellStyle name="Normal 23 3 7 2" xfId="7002"/>
    <cellStyle name="Normal 23 3 7 2 2" xfId="38608"/>
    <cellStyle name="Normal 23 3 7 2 3" xfId="25751"/>
    <cellStyle name="Normal 23 3 7 2 4" xfId="16376"/>
    <cellStyle name="Normal 23 3 7 3" xfId="4166"/>
    <cellStyle name="Normal 23 3 7 3 2" xfId="35780"/>
    <cellStyle name="Normal 23 3 7 3 3" xfId="22922"/>
    <cellStyle name="Normal 23 3 7 3 4" xfId="13547"/>
    <cellStyle name="Normal 23 3 7 4" xfId="19697"/>
    <cellStyle name="Normal 23 3 7 5" xfId="29073"/>
    <cellStyle name="Normal 23 3 7 6" xfId="32797"/>
    <cellStyle name="Normal 23 3 7 7" xfId="10563"/>
    <cellStyle name="Normal 23 3 8" xfId="1228"/>
    <cellStyle name="Normal 23 3 8 2" xfId="5422"/>
    <cellStyle name="Normal 23 3 8 2 2" xfId="37030"/>
    <cellStyle name="Normal 23 3 8 2 3" xfId="24173"/>
    <cellStyle name="Normal 23 3 8 2 4" xfId="14798"/>
    <cellStyle name="Normal 23 3 8 3" xfId="19811"/>
    <cellStyle name="Normal 23 3 8 4" xfId="29187"/>
    <cellStyle name="Normal 23 3 8 5" xfId="32911"/>
    <cellStyle name="Normal 23 3 8 6" xfId="10677"/>
    <cellStyle name="Normal 23 3 9" xfId="1343"/>
    <cellStyle name="Normal 23 3 9 2" xfId="6640"/>
    <cellStyle name="Normal 23 3 9 2 2" xfId="38248"/>
    <cellStyle name="Normal 23 3 9 2 3" xfId="25391"/>
    <cellStyle name="Normal 23 3 9 2 4" xfId="16016"/>
    <cellStyle name="Normal 23 3 9 3" xfId="19925"/>
    <cellStyle name="Normal 23 3 9 4" xfId="29301"/>
    <cellStyle name="Normal 23 3 9 5" xfId="33025"/>
    <cellStyle name="Normal 23 3 9 6" xfId="10791"/>
    <cellStyle name="Normal 23 30" xfId="2217"/>
    <cellStyle name="Normal 23 30 2" xfId="7693"/>
    <cellStyle name="Normal 23 30 2 2" xfId="39299"/>
    <cellStyle name="Normal 23 30 2 3" xfId="26442"/>
    <cellStyle name="Normal 23 30 2 4" xfId="17067"/>
    <cellStyle name="Normal 23 30 3" xfId="20789"/>
    <cellStyle name="Normal 23 30 4" xfId="30165"/>
    <cellStyle name="Normal 23 30 5" xfId="33888"/>
    <cellStyle name="Normal 23 30 6" xfId="11655"/>
    <cellStyle name="Normal 23 31" xfId="1812"/>
    <cellStyle name="Normal 23 31 2" xfId="7291"/>
    <cellStyle name="Normal 23 31 2 2" xfId="38897"/>
    <cellStyle name="Normal 23 31 2 3" xfId="26040"/>
    <cellStyle name="Normal 23 31 2 4" xfId="16665"/>
    <cellStyle name="Normal 23 31 3" xfId="20387"/>
    <cellStyle name="Normal 23 31 4" xfId="29763"/>
    <cellStyle name="Normal 23 31 5" xfId="33486"/>
    <cellStyle name="Normal 23 31 6" xfId="11253"/>
    <cellStyle name="Normal 23 32" xfId="1853"/>
    <cellStyle name="Normal 23 32 2" xfId="7332"/>
    <cellStyle name="Normal 23 32 2 2" xfId="38938"/>
    <cellStyle name="Normal 23 32 2 3" xfId="26081"/>
    <cellStyle name="Normal 23 32 2 4" xfId="16706"/>
    <cellStyle name="Normal 23 32 3" xfId="20428"/>
    <cellStyle name="Normal 23 32 4" xfId="29804"/>
    <cellStyle name="Normal 23 32 5" xfId="33527"/>
    <cellStyle name="Normal 23 32 6" xfId="11294"/>
    <cellStyle name="Normal 23 33" xfId="3502"/>
    <cellStyle name="Normal 23 33 2" xfId="8967"/>
    <cellStyle name="Normal 23 33 2 2" xfId="40573"/>
    <cellStyle name="Normal 23 33 2 3" xfId="27716"/>
    <cellStyle name="Normal 23 33 2 4" xfId="18341"/>
    <cellStyle name="Normal 23 33 3" xfId="22063"/>
    <cellStyle name="Normal 23 33 4" xfId="31439"/>
    <cellStyle name="Normal 23 33 5" xfId="35162"/>
    <cellStyle name="Normal 23 33 6" xfId="12929"/>
    <cellStyle name="Normal 23 34" xfId="3634"/>
    <cellStyle name="Normal 23 34 2" xfId="9098"/>
    <cellStyle name="Normal 23 34 2 2" xfId="40704"/>
    <cellStyle name="Normal 23 34 2 3" xfId="27847"/>
    <cellStyle name="Normal 23 34 2 4" xfId="18472"/>
    <cellStyle name="Normal 23 34 3" xfId="22194"/>
    <cellStyle name="Normal 23 34 4" xfId="31570"/>
    <cellStyle name="Normal 23 34 5" xfId="35293"/>
    <cellStyle name="Normal 23 34 6" xfId="13060"/>
    <cellStyle name="Normal 23 35" xfId="3626"/>
    <cellStyle name="Normal 23 35 2" xfId="9090"/>
    <cellStyle name="Normal 23 35 2 2" xfId="40696"/>
    <cellStyle name="Normal 23 35 2 3" xfId="27839"/>
    <cellStyle name="Normal 23 35 2 4" xfId="18464"/>
    <cellStyle name="Normal 23 35 3" xfId="22186"/>
    <cellStyle name="Normal 23 35 4" xfId="31562"/>
    <cellStyle name="Normal 23 35 5" xfId="35285"/>
    <cellStyle name="Normal 23 35 6" xfId="13052"/>
    <cellStyle name="Normal 23 36" xfId="3622"/>
    <cellStyle name="Normal 23 36 2" xfId="9086"/>
    <cellStyle name="Normal 23 36 2 2" xfId="40692"/>
    <cellStyle name="Normal 23 36 2 3" xfId="27835"/>
    <cellStyle name="Normal 23 36 2 4" xfId="18460"/>
    <cellStyle name="Normal 23 36 3" xfId="22182"/>
    <cellStyle name="Normal 23 36 4" xfId="31558"/>
    <cellStyle name="Normal 23 36 5" xfId="35281"/>
    <cellStyle name="Normal 23 36 6" xfId="13048"/>
    <cellStyle name="Normal 23 37" xfId="470"/>
    <cellStyle name="Normal 23 37 2" xfId="9447"/>
    <cellStyle name="Normal 23 37 2 2" xfId="41053"/>
    <cellStyle name="Normal 23 37 2 3" xfId="28196"/>
    <cellStyle name="Normal 23 37 2 4" xfId="18821"/>
    <cellStyle name="Normal 23 37 3" xfId="22543"/>
    <cellStyle name="Normal 23 37 4" xfId="28437"/>
    <cellStyle name="Normal 23 37 5" xfId="32401"/>
    <cellStyle name="Normal 23 37 6" xfId="9927"/>
    <cellStyle name="Normal 23 38" xfId="349"/>
    <cellStyle name="Normal 23 38 2" xfId="7027"/>
    <cellStyle name="Normal 23 38 2 2" xfId="38633"/>
    <cellStyle name="Normal 23 38 2 3" xfId="25776"/>
    <cellStyle name="Normal 23 38 2 4" xfId="16401"/>
    <cellStyle name="Normal 23 38 3" xfId="19061"/>
    <cellStyle name="Normal 23 38 4" xfId="9807"/>
    <cellStyle name="Normal 23 39" xfId="4031"/>
    <cellStyle name="Normal 23 39 2" xfId="35645"/>
    <cellStyle name="Normal 23 39 3" xfId="22787"/>
    <cellStyle name="Normal 23 39 4" xfId="13412"/>
    <cellStyle name="Normal 23 4" xfId="118"/>
    <cellStyle name="Normal 23 4 10" xfId="1450"/>
    <cellStyle name="Normal 23 4 10 2" xfId="6881"/>
    <cellStyle name="Normal 23 4 10 2 2" xfId="38487"/>
    <cellStyle name="Normal 23 4 10 2 3" xfId="25630"/>
    <cellStyle name="Normal 23 4 10 2 4" xfId="16255"/>
    <cellStyle name="Normal 23 4 10 3" xfId="20031"/>
    <cellStyle name="Normal 23 4 10 4" xfId="29407"/>
    <cellStyle name="Normal 23 4 10 5" xfId="33131"/>
    <cellStyle name="Normal 23 4 10 6" xfId="10897"/>
    <cellStyle name="Normal 23 4 11" xfId="1582"/>
    <cellStyle name="Normal 23 4 11 2" xfId="7062"/>
    <cellStyle name="Normal 23 4 11 2 2" xfId="38668"/>
    <cellStyle name="Normal 23 4 11 2 3" xfId="25811"/>
    <cellStyle name="Normal 23 4 11 2 4" xfId="16436"/>
    <cellStyle name="Normal 23 4 11 3" xfId="20158"/>
    <cellStyle name="Normal 23 4 11 4" xfId="29534"/>
    <cellStyle name="Normal 23 4 11 5" xfId="33257"/>
    <cellStyle name="Normal 23 4 11 6" xfId="11024"/>
    <cellStyle name="Normal 23 4 12" xfId="1698"/>
    <cellStyle name="Normal 23 4 12 2" xfId="7177"/>
    <cellStyle name="Normal 23 4 12 2 2" xfId="38783"/>
    <cellStyle name="Normal 23 4 12 2 3" xfId="25926"/>
    <cellStyle name="Normal 23 4 12 2 4" xfId="16551"/>
    <cellStyle name="Normal 23 4 12 3" xfId="20273"/>
    <cellStyle name="Normal 23 4 12 4" xfId="29649"/>
    <cellStyle name="Normal 23 4 12 5" xfId="33372"/>
    <cellStyle name="Normal 23 4 12 6" xfId="11139"/>
    <cellStyle name="Normal 23 4 13" xfId="1872"/>
    <cellStyle name="Normal 23 4 13 2" xfId="7350"/>
    <cellStyle name="Normal 23 4 13 2 2" xfId="38956"/>
    <cellStyle name="Normal 23 4 13 2 3" xfId="26099"/>
    <cellStyle name="Normal 23 4 13 2 4" xfId="16724"/>
    <cellStyle name="Normal 23 4 13 3" xfId="20446"/>
    <cellStyle name="Normal 23 4 13 4" xfId="29822"/>
    <cellStyle name="Normal 23 4 13 5" xfId="33545"/>
    <cellStyle name="Normal 23 4 13 6" xfId="11312"/>
    <cellStyle name="Normal 23 4 14" xfId="1990"/>
    <cellStyle name="Normal 23 4 14 2" xfId="7467"/>
    <cellStyle name="Normal 23 4 14 2 2" xfId="39073"/>
    <cellStyle name="Normal 23 4 14 2 3" xfId="26216"/>
    <cellStyle name="Normal 23 4 14 2 4" xfId="16841"/>
    <cellStyle name="Normal 23 4 14 3" xfId="20563"/>
    <cellStyle name="Normal 23 4 14 4" xfId="29939"/>
    <cellStyle name="Normal 23 4 14 5" xfId="33662"/>
    <cellStyle name="Normal 23 4 14 6" xfId="11429"/>
    <cellStyle name="Normal 23 4 15" xfId="2107"/>
    <cellStyle name="Normal 23 4 15 2" xfId="7583"/>
    <cellStyle name="Normal 23 4 15 2 2" xfId="39189"/>
    <cellStyle name="Normal 23 4 15 2 3" xfId="26332"/>
    <cellStyle name="Normal 23 4 15 2 4" xfId="16957"/>
    <cellStyle name="Normal 23 4 15 3" xfId="20679"/>
    <cellStyle name="Normal 23 4 15 4" xfId="30055"/>
    <cellStyle name="Normal 23 4 15 5" xfId="33778"/>
    <cellStyle name="Normal 23 4 15 6" xfId="11545"/>
    <cellStyle name="Normal 23 4 16" xfId="2226"/>
    <cellStyle name="Normal 23 4 16 2" xfId="7701"/>
    <cellStyle name="Normal 23 4 16 2 2" xfId="39307"/>
    <cellStyle name="Normal 23 4 16 2 3" xfId="26450"/>
    <cellStyle name="Normal 23 4 16 2 4" xfId="17075"/>
    <cellStyle name="Normal 23 4 16 3" xfId="20797"/>
    <cellStyle name="Normal 23 4 16 4" xfId="30173"/>
    <cellStyle name="Normal 23 4 16 5" xfId="33896"/>
    <cellStyle name="Normal 23 4 16 6" xfId="11663"/>
    <cellStyle name="Normal 23 4 17" xfId="2345"/>
    <cellStyle name="Normal 23 4 17 2" xfId="7819"/>
    <cellStyle name="Normal 23 4 17 2 2" xfId="39425"/>
    <cellStyle name="Normal 23 4 17 2 3" xfId="26568"/>
    <cellStyle name="Normal 23 4 17 2 4" xfId="17193"/>
    <cellStyle name="Normal 23 4 17 3" xfId="20915"/>
    <cellStyle name="Normal 23 4 17 4" xfId="30291"/>
    <cellStyle name="Normal 23 4 17 5" xfId="34014"/>
    <cellStyle name="Normal 23 4 17 6" xfId="11781"/>
    <cellStyle name="Normal 23 4 18" xfId="2462"/>
    <cellStyle name="Normal 23 4 18 2" xfId="7935"/>
    <cellStyle name="Normal 23 4 18 2 2" xfId="39541"/>
    <cellStyle name="Normal 23 4 18 2 3" xfId="26684"/>
    <cellStyle name="Normal 23 4 18 2 4" xfId="17309"/>
    <cellStyle name="Normal 23 4 18 3" xfId="21031"/>
    <cellStyle name="Normal 23 4 18 4" xfId="30407"/>
    <cellStyle name="Normal 23 4 18 5" xfId="34130"/>
    <cellStyle name="Normal 23 4 18 6" xfId="11897"/>
    <cellStyle name="Normal 23 4 19" xfId="2580"/>
    <cellStyle name="Normal 23 4 19 2" xfId="8052"/>
    <cellStyle name="Normal 23 4 19 2 2" xfId="39658"/>
    <cellStyle name="Normal 23 4 19 2 3" xfId="26801"/>
    <cellStyle name="Normal 23 4 19 2 4" xfId="17426"/>
    <cellStyle name="Normal 23 4 19 3" xfId="21148"/>
    <cellStyle name="Normal 23 4 19 4" xfId="30524"/>
    <cellStyle name="Normal 23 4 19 5" xfId="34247"/>
    <cellStyle name="Normal 23 4 19 6" xfId="12014"/>
    <cellStyle name="Normal 23 4 2" xfId="187"/>
    <cellStyle name="Normal 23 4 2 10" xfId="1651"/>
    <cellStyle name="Normal 23 4 2 10 2" xfId="7131"/>
    <cellStyle name="Normal 23 4 2 10 2 2" xfId="38737"/>
    <cellStyle name="Normal 23 4 2 10 2 3" xfId="25880"/>
    <cellStyle name="Normal 23 4 2 10 2 4" xfId="16505"/>
    <cellStyle name="Normal 23 4 2 10 3" xfId="20227"/>
    <cellStyle name="Normal 23 4 2 10 4" xfId="29603"/>
    <cellStyle name="Normal 23 4 2 10 5" xfId="33326"/>
    <cellStyle name="Normal 23 4 2 10 6" xfId="11093"/>
    <cellStyle name="Normal 23 4 2 11" xfId="1767"/>
    <cellStyle name="Normal 23 4 2 11 2" xfId="7246"/>
    <cellStyle name="Normal 23 4 2 11 2 2" xfId="38852"/>
    <cellStyle name="Normal 23 4 2 11 2 3" xfId="25995"/>
    <cellStyle name="Normal 23 4 2 11 2 4" xfId="16620"/>
    <cellStyle name="Normal 23 4 2 11 3" xfId="20342"/>
    <cellStyle name="Normal 23 4 2 11 4" xfId="29718"/>
    <cellStyle name="Normal 23 4 2 11 5" xfId="33441"/>
    <cellStyle name="Normal 23 4 2 11 6" xfId="11208"/>
    <cellStyle name="Normal 23 4 2 12" xfId="1941"/>
    <cellStyle name="Normal 23 4 2 12 2" xfId="7419"/>
    <cellStyle name="Normal 23 4 2 12 2 2" xfId="39025"/>
    <cellStyle name="Normal 23 4 2 12 2 3" xfId="26168"/>
    <cellStyle name="Normal 23 4 2 12 2 4" xfId="16793"/>
    <cellStyle name="Normal 23 4 2 12 3" xfId="20515"/>
    <cellStyle name="Normal 23 4 2 12 4" xfId="29891"/>
    <cellStyle name="Normal 23 4 2 12 5" xfId="33614"/>
    <cellStyle name="Normal 23 4 2 12 6" xfId="11381"/>
    <cellStyle name="Normal 23 4 2 13" xfId="2059"/>
    <cellStyle name="Normal 23 4 2 13 2" xfId="7536"/>
    <cellStyle name="Normal 23 4 2 13 2 2" xfId="39142"/>
    <cellStyle name="Normal 23 4 2 13 2 3" xfId="26285"/>
    <cellStyle name="Normal 23 4 2 13 2 4" xfId="16910"/>
    <cellStyle name="Normal 23 4 2 13 3" xfId="20632"/>
    <cellStyle name="Normal 23 4 2 13 4" xfId="30008"/>
    <cellStyle name="Normal 23 4 2 13 5" xfId="33731"/>
    <cellStyle name="Normal 23 4 2 13 6" xfId="11498"/>
    <cellStyle name="Normal 23 4 2 14" xfId="2176"/>
    <cellStyle name="Normal 23 4 2 14 2" xfId="7652"/>
    <cellStyle name="Normal 23 4 2 14 2 2" xfId="39258"/>
    <cellStyle name="Normal 23 4 2 14 2 3" xfId="26401"/>
    <cellStyle name="Normal 23 4 2 14 2 4" xfId="17026"/>
    <cellStyle name="Normal 23 4 2 14 3" xfId="20748"/>
    <cellStyle name="Normal 23 4 2 14 4" xfId="30124"/>
    <cellStyle name="Normal 23 4 2 14 5" xfId="33847"/>
    <cellStyle name="Normal 23 4 2 14 6" xfId="11614"/>
    <cellStyle name="Normal 23 4 2 15" xfId="2295"/>
    <cellStyle name="Normal 23 4 2 15 2" xfId="7770"/>
    <cellStyle name="Normal 23 4 2 15 2 2" xfId="39376"/>
    <cellStyle name="Normal 23 4 2 15 2 3" xfId="26519"/>
    <cellStyle name="Normal 23 4 2 15 2 4" xfId="17144"/>
    <cellStyle name="Normal 23 4 2 15 3" xfId="20866"/>
    <cellStyle name="Normal 23 4 2 15 4" xfId="30242"/>
    <cellStyle name="Normal 23 4 2 15 5" xfId="33965"/>
    <cellStyle name="Normal 23 4 2 15 6" xfId="11732"/>
    <cellStyle name="Normal 23 4 2 16" xfId="2414"/>
    <cellStyle name="Normal 23 4 2 16 2" xfId="7888"/>
    <cellStyle name="Normal 23 4 2 16 2 2" xfId="39494"/>
    <cellStyle name="Normal 23 4 2 16 2 3" xfId="26637"/>
    <cellStyle name="Normal 23 4 2 16 2 4" xfId="17262"/>
    <cellStyle name="Normal 23 4 2 16 3" xfId="20984"/>
    <cellStyle name="Normal 23 4 2 16 4" xfId="30360"/>
    <cellStyle name="Normal 23 4 2 16 5" xfId="34083"/>
    <cellStyle name="Normal 23 4 2 16 6" xfId="11850"/>
    <cellStyle name="Normal 23 4 2 17" xfId="2531"/>
    <cellStyle name="Normal 23 4 2 17 2" xfId="8004"/>
    <cellStyle name="Normal 23 4 2 17 2 2" xfId="39610"/>
    <cellStyle name="Normal 23 4 2 17 2 3" xfId="26753"/>
    <cellStyle name="Normal 23 4 2 17 2 4" xfId="17378"/>
    <cellStyle name="Normal 23 4 2 17 3" xfId="21100"/>
    <cellStyle name="Normal 23 4 2 17 4" xfId="30476"/>
    <cellStyle name="Normal 23 4 2 17 5" xfId="34199"/>
    <cellStyle name="Normal 23 4 2 17 6" xfId="11966"/>
    <cellStyle name="Normal 23 4 2 18" xfId="2649"/>
    <cellStyle name="Normal 23 4 2 18 2" xfId="8121"/>
    <cellStyle name="Normal 23 4 2 18 2 2" xfId="39727"/>
    <cellStyle name="Normal 23 4 2 18 2 3" xfId="26870"/>
    <cellStyle name="Normal 23 4 2 18 2 4" xfId="17495"/>
    <cellStyle name="Normal 23 4 2 18 3" xfId="21217"/>
    <cellStyle name="Normal 23 4 2 18 4" xfId="30593"/>
    <cellStyle name="Normal 23 4 2 18 5" xfId="34316"/>
    <cellStyle name="Normal 23 4 2 18 6" xfId="12083"/>
    <cellStyle name="Normal 23 4 2 19" xfId="2769"/>
    <cellStyle name="Normal 23 4 2 19 2" xfId="8240"/>
    <cellStyle name="Normal 23 4 2 19 2 2" xfId="39846"/>
    <cellStyle name="Normal 23 4 2 19 2 3" xfId="26989"/>
    <cellStyle name="Normal 23 4 2 19 2 4" xfId="17614"/>
    <cellStyle name="Normal 23 4 2 19 3" xfId="21336"/>
    <cellStyle name="Normal 23 4 2 19 4" xfId="30712"/>
    <cellStyle name="Normal 23 4 2 19 5" xfId="34435"/>
    <cellStyle name="Normal 23 4 2 19 6" xfId="12202"/>
    <cellStyle name="Normal 23 4 2 2" xfId="308"/>
    <cellStyle name="Normal 23 4 2 2 2" xfId="663"/>
    <cellStyle name="Normal 23 4 2 2 2 2" xfId="4950"/>
    <cellStyle name="Normal 23 4 2 2 2 2 2" xfId="6208"/>
    <cellStyle name="Normal 23 4 2 2 2 2 2 2" xfId="37816"/>
    <cellStyle name="Normal 23 4 2 2 2 2 2 3" xfId="24959"/>
    <cellStyle name="Normal 23 4 2 2 2 2 2 4" xfId="15584"/>
    <cellStyle name="Normal 23 4 2 2 2 2 3" xfId="36558"/>
    <cellStyle name="Normal 23 4 2 2 2 2 4" xfId="23701"/>
    <cellStyle name="Normal 23 4 2 2 2 2 5" xfId="14326"/>
    <cellStyle name="Normal 23 4 2 2 2 3" xfId="5724"/>
    <cellStyle name="Normal 23 4 2 2 2 3 2" xfId="37332"/>
    <cellStyle name="Normal 23 4 2 2 2 3 3" xfId="24475"/>
    <cellStyle name="Normal 23 4 2 2 2 3 4" xfId="15100"/>
    <cellStyle name="Normal 23 4 2 2 2 4" xfId="4464"/>
    <cellStyle name="Normal 23 4 2 2 2 4 2" xfId="36078"/>
    <cellStyle name="Normal 23 4 2 2 2 4 3" xfId="23220"/>
    <cellStyle name="Normal 23 4 2 2 2 4 4" xfId="13845"/>
    <cellStyle name="Normal 23 4 2 2 2 5" xfId="32359"/>
    <cellStyle name="Normal 23 4 2 2 2 6" xfId="22693"/>
    <cellStyle name="Normal 23 4 2 2 2 7" xfId="10117"/>
    <cellStyle name="Normal 23 4 2 2 3" xfId="4949"/>
    <cellStyle name="Normal 23 4 2 2 3 2" xfId="6207"/>
    <cellStyle name="Normal 23 4 2 2 3 2 2" xfId="37815"/>
    <cellStyle name="Normal 23 4 2 2 3 2 3" xfId="24958"/>
    <cellStyle name="Normal 23 4 2 2 3 2 4" xfId="15583"/>
    <cellStyle name="Normal 23 4 2 2 3 3" xfId="36557"/>
    <cellStyle name="Normal 23 4 2 2 3 4" xfId="23700"/>
    <cellStyle name="Normal 23 4 2 2 3 5" xfId="14325"/>
    <cellStyle name="Normal 23 4 2 2 4" xfId="5598"/>
    <cellStyle name="Normal 23 4 2 2 4 2" xfId="37206"/>
    <cellStyle name="Normal 23 4 2 2 4 3" xfId="24349"/>
    <cellStyle name="Normal 23 4 2 2 4 4" xfId="14974"/>
    <cellStyle name="Normal 23 4 2 2 5" xfId="4338"/>
    <cellStyle name="Normal 23 4 2 2 5 2" xfId="35952"/>
    <cellStyle name="Normal 23 4 2 2 5 3" xfId="23094"/>
    <cellStyle name="Normal 23 4 2 2 5 4" xfId="13719"/>
    <cellStyle name="Normal 23 4 2 2 6" xfId="19251"/>
    <cellStyle name="Normal 23 4 2 2 7" xfId="28627"/>
    <cellStyle name="Normal 23 4 2 2 8" xfId="32118"/>
    <cellStyle name="Normal 23 4 2 2 9" xfId="9766"/>
    <cellStyle name="Normal 23 4 2 20" xfId="2884"/>
    <cellStyle name="Normal 23 4 2 20 2" xfId="8354"/>
    <cellStyle name="Normal 23 4 2 20 2 2" xfId="39960"/>
    <cellStyle name="Normal 23 4 2 20 2 3" xfId="27103"/>
    <cellStyle name="Normal 23 4 2 20 2 4" xfId="17728"/>
    <cellStyle name="Normal 23 4 2 20 3" xfId="21450"/>
    <cellStyle name="Normal 23 4 2 20 4" xfId="30826"/>
    <cellStyle name="Normal 23 4 2 20 5" xfId="34549"/>
    <cellStyle name="Normal 23 4 2 20 6" xfId="12316"/>
    <cellStyle name="Normal 23 4 2 21" xfId="2999"/>
    <cellStyle name="Normal 23 4 2 21 2" xfId="8468"/>
    <cellStyle name="Normal 23 4 2 21 2 2" xfId="40074"/>
    <cellStyle name="Normal 23 4 2 21 2 3" xfId="27217"/>
    <cellStyle name="Normal 23 4 2 21 2 4" xfId="17842"/>
    <cellStyle name="Normal 23 4 2 21 3" xfId="21564"/>
    <cellStyle name="Normal 23 4 2 21 4" xfId="30940"/>
    <cellStyle name="Normal 23 4 2 21 5" xfId="34663"/>
    <cellStyle name="Normal 23 4 2 21 6" xfId="12430"/>
    <cellStyle name="Normal 23 4 2 22" xfId="3114"/>
    <cellStyle name="Normal 23 4 2 22 2" xfId="8582"/>
    <cellStyle name="Normal 23 4 2 22 2 2" xfId="40188"/>
    <cellStyle name="Normal 23 4 2 22 2 3" xfId="27331"/>
    <cellStyle name="Normal 23 4 2 22 2 4" xfId="17956"/>
    <cellStyle name="Normal 23 4 2 22 3" xfId="21678"/>
    <cellStyle name="Normal 23 4 2 22 4" xfId="31054"/>
    <cellStyle name="Normal 23 4 2 22 5" xfId="34777"/>
    <cellStyle name="Normal 23 4 2 22 6" xfId="12544"/>
    <cellStyle name="Normal 23 4 2 23" xfId="3229"/>
    <cellStyle name="Normal 23 4 2 23 2" xfId="8696"/>
    <cellStyle name="Normal 23 4 2 23 2 2" xfId="40302"/>
    <cellStyle name="Normal 23 4 2 23 2 3" xfId="27445"/>
    <cellStyle name="Normal 23 4 2 23 2 4" xfId="18070"/>
    <cellStyle name="Normal 23 4 2 23 3" xfId="21792"/>
    <cellStyle name="Normal 23 4 2 23 4" xfId="31168"/>
    <cellStyle name="Normal 23 4 2 23 5" xfId="34891"/>
    <cellStyle name="Normal 23 4 2 23 6" xfId="12658"/>
    <cellStyle name="Normal 23 4 2 24" xfId="3344"/>
    <cellStyle name="Normal 23 4 2 24 2" xfId="8810"/>
    <cellStyle name="Normal 23 4 2 24 2 2" xfId="40416"/>
    <cellStyle name="Normal 23 4 2 24 2 3" xfId="27559"/>
    <cellStyle name="Normal 23 4 2 24 2 4" xfId="18184"/>
    <cellStyle name="Normal 23 4 2 24 3" xfId="21906"/>
    <cellStyle name="Normal 23 4 2 24 4" xfId="31282"/>
    <cellStyle name="Normal 23 4 2 24 5" xfId="35005"/>
    <cellStyle name="Normal 23 4 2 24 6" xfId="12772"/>
    <cellStyle name="Normal 23 4 2 25" xfId="3462"/>
    <cellStyle name="Normal 23 4 2 25 2" xfId="8927"/>
    <cellStyle name="Normal 23 4 2 25 2 2" xfId="40533"/>
    <cellStyle name="Normal 23 4 2 25 2 3" xfId="27676"/>
    <cellStyle name="Normal 23 4 2 25 2 4" xfId="18301"/>
    <cellStyle name="Normal 23 4 2 25 3" xfId="22023"/>
    <cellStyle name="Normal 23 4 2 25 4" xfId="31399"/>
    <cellStyle name="Normal 23 4 2 25 5" xfId="35122"/>
    <cellStyle name="Normal 23 4 2 25 6" xfId="12889"/>
    <cellStyle name="Normal 23 4 2 26" xfId="3582"/>
    <cellStyle name="Normal 23 4 2 26 2" xfId="9046"/>
    <cellStyle name="Normal 23 4 2 26 2 2" xfId="40652"/>
    <cellStyle name="Normal 23 4 2 26 2 3" xfId="27795"/>
    <cellStyle name="Normal 23 4 2 26 2 4" xfId="18420"/>
    <cellStyle name="Normal 23 4 2 26 3" xfId="22142"/>
    <cellStyle name="Normal 23 4 2 26 4" xfId="31518"/>
    <cellStyle name="Normal 23 4 2 26 5" xfId="35241"/>
    <cellStyle name="Normal 23 4 2 26 6" xfId="13008"/>
    <cellStyle name="Normal 23 4 2 27" xfId="3714"/>
    <cellStyle name="Normal 23 4 2 27 2" xfId="9177"/>
    <cellStyle name="Normal 23 4 2 27 2 2" xfId="40783"/>
    <cellStyle name="Normal 23 4 2 27 2 3" xfId="27926"/>
    <cellStyle name="Normal 23 4 2 27 2 4" xfId="18551"/>
    <cellStyle name="Normal 23 4 2 27 3" xfId="22273"/>
    <cellStyle name="Normal 23 4 2 27 4" xfId="31649"/>
    <cellStyle name="Normal 23 4 2 27 5" xfId="35372"/>
    <cellStyle name="Normal 23 4 2 27 6" xfId="13139"/>
    <cellStyle name="Normal 23 4 2 28" xfId="3830"/>
    <cellStyle name="Normal 23 4 2 28 2" xfId="9292"/>
    <cellStyle name="Normal 23 4 2 28 2 2" xfId="40898"/>
    <cellStyle name="Normal 23 4 2 28 2 3" xfId="28041"/>
    <cellStyle name="Normal 23 4 2 28 2 4" xfId="18666"/>
    <cellStyle name="Normal 23 4 2 28 3" xfId="22388"/>
    <cellStyle name="Normal 23 4 2 28 4" xfId="31764"/>
    <cellStyle name="Normal 23 4 2 28 5" xfId="35487"/>
    <cellStyle name="Normal 23 4 2 28 6" xfId="13254"/>
    <cellStyle name="Normal 23 4 2 29" xfId="3945"/>
    <cellStyle name="Normal 23 4 2 29 2" xfId="9406"/>
    <cellStyle name="Normal 23 4 2 29 2 2" xfId="41012"/>
    <cellStyle name="Normal 23 4 2 29 2 3" xfId="28155"/>
    <cellStyle name="Normal 23 4 2 29 2 4" xfId="18780"/>
    <cellStyle name="Normal 23 4 2 29 3" xfId="22502"/>
    <cellStyle name="Normal 23 4 2 29 4" xfId="31878"/>
    <cellStyle name="Normal 23 4 2 29 5" xfId="35601"/>
    <cellStyle name="Normal 23 4 2 29 6" xfId="13368"/>
    <cellStyle name="Normal 23 4 2 3" xfId="825"/>
    <cellStyle name="Normal 23 4 2 3 2" xfId="4951"/>
    <cellStyle name="Normal 23 4 2 3 2 2" xfId="6209"/>
    <cellStyle name="Normal 23 4 2 3 2 2 2" xfId="37817"/>
    <cellStyle name="Normal 23 4 2 3 2 2 3" xfId="24960"/>
    <cellStyle name="Normal 23 4 2 3 2 2 4" xfId="15585"/>
    <cellStyle name="Normal 23 4 2 3 2 3" xfId="36559"/>
    <cellStyle name="Normal 23 4 2 3 2 4" xfId="23702"/>
    <cellStyle name="Normal 23 4 2 3 2 5" xfId="14327"/>
    <cellStyle name="Normal 23 4 2 3 3" xfId="5725"/>
    <cellStyle name="Normal 23 4 2 3 3 2" xfId="37333"/>
    <cellStyle name="Normal 23 4 2 3 3 3" xfId="24476"/>
    <cellStyle name="Normal 23 4 2 3 3 4" xfId="15101"/>
    <cellStyle name="Normal 23 4 2 3 4" xfId="4465"/>
    <cellStyle name="Normal 23 4 2 3 4 2" xfId="36079"/>
    <cellStyle name="Normal 23 4 2 3 4 3" xfId="23221"/>
    <cellStyle name="Normal 23 4 2 3 4 4" xfId="13846"/>
    <cellStyle name="Normal 23 4 2 3 5" xfId="19412"/>
    <cellStyle name="Normal 23 4 2 3 6" xfId="28788"/>
    <cellStyle name="Normal 23 4 2 3 7" xfId="32239"/>
    <cellStyle name="Normal 23 4 2 3 8" xfId="10278"/>
    <cellStyle name="Normal 23 4 2 30" xfId="549"/>
    <cellStyle name="Normal 23 4 2 30 2" xfId="9526"/>
    <cellStyle name="Normal 23 4 2 30 2 2" xfId="41132"/>
    <cellStyle name="Normal 23 4 2 30 2 3" xfId="28275"/>
    <cellStyle name="Normal 23 4 2 30 2 4" xfId="18900"/>
    <cellStyle name="Normal 23 4 2 30 3" xfId="22622"/>
    <cellStyle name="Normal 23 4 2 30 4" xfId="28516"/>
    <cellStyle name="Normal 23 4 2 30 5" xfId="32480"/>
    <cellStyle name="Normal 23 4 2 30 6" xfId="10006"/>
    <cellStyle name="Normal 23 4 2 31" xfId="428"/>
    <cellStyle name="Normal 23 4 2 31 2" xfId="5364"/>
    <cellStyle name="Normal 23 4 2 31 2 2" xfId="36972"/>
    <cellStyle name="Normal 23 4 2 31 2 3" xfId="24115"/>
    <cellStyle name="Normal 23 4 2 31 2 4" xfId="14740"/>
    <cellStyle name="Normal 23 4 2 31 3" xfId="19140"/>
    <cellStyle name="Normal 23 4 2 31 4" xfId="9886"/>
    <cellStyle name="Normal 23 4 2 32" xfId="4110"/>
    <cellStyle name="Normal 23 4 2 32 2" xfId="35724"/>
    <cellStyle name="Normal 23 4 2 32 3" xfId="22866"/>
    <cellStyle name="Normal 23 4 2 32 4" xfId="13491"/>
    <cellStyle name="Normal 23 4 2 33" xfId="19020"/>
    <cellStyle name="Normal 23 4 2 34" xfId="28396"/>
    <cellStyle name="Normal 23 4 2 35" xfId="31998"/>
    <cellStyle name="Normal 23 4 2 36" xfId="9646"/>
    <cellStyle name="Normal 23 4 2 4" xfId="942"/>
    <cellStyle name="Normal 23 4 2 4 2" xfId="4952"/>
    <cellStyle name="Normal 23 4 2 4 2 2" xfId="6210"/>
    <cellStyle name="Normal 23 4 2 4 2 2 2" xfId="37818"/>
    <cellStyle name="Normal 23 4 2 4 2 2 3" xfId="24961"/>
    <cellStyle name="Normal 23 4 2 4 2 2 4" xfId="15586"/>
    <cellStyle name="Normal 23 4 2 4 2 3" xfId="36560"/>
    <cellStyle name="Normal 23 4 2 4 2 4" xfId="23703"/>
    <cellStyle name="Normal 23 4 2 4 2 5" xfId="14328"/>
    <cellStyle name="Normal 23 4 2 4 3" xfId="5971"/>
    <cellStyle name="Normal 23 4 2 4 3 2" xfId="37579"/>
    <cellStyle name="Normal 23 4 2 4 3 3" xfId="24722"/>
    <cellStyle name="Normal 23 4 2 4 3 4" xfId="15347"/>
    <cellStyle name="Normal 23 4 2 4 4" xfId="4712"/>
    <cellStyle name="Normal 23 4 2 4 4 2" xfId="36323"/>
    <cellStyle name="Normal 23 4 2 4 4 3" xfId="23466"/>
    <cellStyle name="Normal 23 4 2 4 4 4" xfId="14091"/>
    <cellStyle name="Normal 23 4 2 4 5" xfId="19528"/>
    <cellStyle name="Normal 23 4 2 4 6" xfId="28904"/>
    <cellStyle name="Normal 23 4 2 4 7" xfId="32628"/>
    <cellStyle name="Normal 23 4 2 4 8" xfId="10394"/>
    <cellStyle name="Normal 23 4 2 5" xfId="1058"/>
    <cellStyle name="Normal 23 4 2 5 2" xfId="6206"/>
    <cellStyle name="Normal 23 4 2 5 2 2" xfId="37814"/>
    <cellStyle name="Normal 23 4 2 5 2 3" xfId="24957"/>
    <cellStyle name="Normal 23 4 2 5 2 4" xfId="15582"/>
    <cellStyle name="Normal 23 4 2 5 3" xfId="4948"/>
    <cellStyle name="Normal 23 4 2 5 3 2" xfId="36556"/>
    <cellStyle name="Normal 23 4 2 5 3 3" xfId="23699"/>
    <cellStyle name="Normal 23 4 2 5 3 4" xfId="14324"/>
    <cellStyle name="Normal 23 4 2 5 4" xfId="19643"/>
    <cellStyle name="Normal 23 4 2 5 5" xfId="29019"/>
    <cellStyle name="Normal 23 4 2 5 6" xfId="32743"/>
    <cellStyle name="Normal 23 4 2 5 7" xfId="10509"/>
    <cellStyle name="Normal 23 4 2 6" xfId="1174"/>
    <cellStyle name="Normal 23 4 2 6 2" xfId="6896"/>
    <cellStyle name="Normal 23 4 2 6 2 2" xfId="38502"/>
    <cellStyle name="Normal 23 4 2 6 2 3" xfId="25645"/>
    <cellStyle name="Normal 23 4 2 6 2 4" xfId="16270"/>
    <cellStyle name="Normal 23 4 2 6 3" xfId="4227"/>
    <cellStyle name="Normal 23 4 2 6 3 2" xfId="35841"/>
    <cellStyle name="Normal 23 4 2 6 3 3" xfId="22983"/>
    <cellStyle name="Normal 23 4 2 6 3 4" xfId="13608"/>
    <cellStyle name="Normal 23 4 2 6 4" xfId="19758"/>
    <cellStyle name="Normal 23 4 2 6 5" xfId="29134"/>
    <cellStyle name="Normal 23 4 2 6 6" xfId="32858"/>
    <cellStyle name="Normal 23 4 2 6 7" xfId="10624"/>
    <cellStyle name="Normal 23 4 2 7" xfId="1289"/>
    <cellStyle name="Normal 23 4 2 7 2" xfId="5483"/>
    <cellStyle name="Normal 23 4 2 7 2 2" xfId="37091"/>
    <cellStyle name="Normal 23 4 2 7 2 3" xfId="24234"/>
    <cellStyle name="Normal 23 4 2 7 2 4" xfId="14859"/>
    <cellStyle name="Normal 23 4 2 7 3" xfId="19872"/>
    <cellStyle name="Normal 23 4 2 7 4" xfId="29248"/>
    <cellStyle name="Normal 23 4 2 7 5" xfId="32972"/>
    <cellStyle name="Normal 23 4 2 7 6" xfId="10738"/>
    <cellStyle name="Normal 23 4 2 8" xfId="1404"/>
    <cellStyle name="Normal 23 4 2 8 2" xfId="6824"/>
    <cellStyle name="Normal 23 4 2 8 2 2" xfId="38430"/>
    <cellStyle name="Normal 23 4 2 8 2 3" xfId="25573"/>
    <cellStyle name="Normal 23 4 2 8 2 4" xfId="16198"/>
    <cellStyle name="Normal 23 4 2 8 3" xfId="19986"/>
    <cellStyle name="Normal 23 4 2 8 4" xfId="29362"/>
    <cellStyle name="Normal 23 4 2 8 5" xfId="33086"/>
    <cellStyle name="Normal 23 4 2 8 6" xfId="10852"/>
    <cellStyle name="Normal 23 4 2 9" xfId="1519"/>
    <cellStyle name="Normal 23 4 2 9 2" xfId="6661"/>
    <cellStyle name="Normal 23 4 2 9 2 2" xfId="38268"/>
    <cellStyle name="Normal 23 4 2 9 2 3" xfId="25411"/>
    <cellStyle name="Normal 23 4 2 9 2 4" xfId="16036"/>
    <cellStyle name="Normal 23 4 2 9 3" xfId="20100"/>
    <cellStyle name="Normal 23 4 2 9 4" xfId="29476"/>
    <cellStyle name="Normal 23 4 2 9 5" xfId="33200"/>
    <cellStyle name="Normal 23 4 2 9 6" xfId="10966"/>
    <cellStyle name="Normal 23 4 20" xfId="2700"/>
    <cellStyle name="Normal 23 4 20 2" xfId="8171"/>
    <cellStyle name="Normal 23 4 20 2 2" xfId="39777"/>
    <cellStyle name="Normal 23 4 20 2 3" xfId="26920"/>
    <cellStyle name="Normal 23 4 20 2 4" xfId="17545"/>
    <cellStyle name="Normal 23 4 20 3" xfId="21267"/>
    <cellStyle name="Normal 23 4 20 4" xfId="30643"/>
    <cellStyle name="Normal 23 4 20 5" xfId="34366"/>
    <cellStyle name="Normal 23 4 20 6" xfId="12133"/>
    <cellStyle name="Normal 23 4 21" xfId="2815"/>
    <cellStyle name="Normal 23 4 21 2" xfId="8285"/>
    <cellStyle name="Normal 23 4 21 2 2" xfId="39891"/>
    <cellStyle name="Normal 23 4 21 2 3" xfId="27034"/>
    <cellStyle name="Normal 23 4 21 2 4" xfId="17659"/>
    <cellStyle name="Normal 23 4 21 3" xfId="21381"/>
    <cellStyle name="Normal 23 4 21 4" xfId="30757"/>
    <cellStyle name="Normal 23 4 21 5" xfId="34480"/>
    <cellStyle name="Normal 23 4 21 6" xfId="12247"/>
    <cellStyle name="Normal 23 4 22" xfId="2930"/>
    <cellStyle name="Normal 23 4 22 2" xfId="8399"/>
    <cellStyle name="Normal 23 4 22 2 2" xfId="40005"/>
    <cellStyle name="Normal 23 4 22 2 3" xfId="27148"/>
    <cellStyle name="Normal 23 4 22 2 4" xfId="17773"/>
    <cellStyle name="Normal 23 4 22 3" xfId="21495"/>
    <cellStyle name="Normal 23 4 22 4" xfId="30871"/>
    <cellStyle name="Normal 23 4 22 5" xfId="34594"/>
    <cellStyle name="Normal 23 4 22 6" xfId="12361"/>
    <cellStyle name="Normal 23 4 23" xfId="3045"/>
    <cellStyle name="Normal 23 4 23 2" xfId="8513"/>
    <cellStyle name="Normal 23 4 23 2 2" xfId="40119"/>
    <cellStyle name="Normal 23 4 23 2 3" xfId="27262"/>
    <cellStyle name="Normal 23 4 23 2 4" xfId="17887"/>
    <cellStyle name="Normal 23 4 23 3" xfId="21609"/>
    <cellStyle name="Normal 23 4 23 4" xfId="30985"/>
    <cellStyle name="Normal 23 4 23 5" xfId="34708"/>
    <cellStyle name="Normal 23 4 23 6" xfId="12475"/>
    <cellStyle name="Normal 23 4 24" xfId="3160"/>
    <cellStyle name="Normal 23 4 24 2" xfId="8627"/>
    <cellStyle name="Normal 23 4 24 2 2" xfId="40233"/>
    <cellStyle name="Normal 23 4 24 2 3" xfId="27376"/>
    <cellStyle name="Normal 23 4 24 2 4" xfId="18001"/>
    <cellStyle name="Normal 23 4 24 3" xfId="21723"/>
    <cellStyle name="Normal 23 4 24 4" xfId="31099"/>
    <cellStyle name="Normal 23 4 24 5" xfId="34822"/>
    <cellStyle name="Normal 23 4 24 6" xfId="12589"/>
    <cellStyle name="Normal 23 4 25" xfId="3275"/>
    <cellStyle name="Normal 23 4 25 2" xfId="8741"/>
    <cellStyle name="Normal 23 4 25 2 2" xfId="40347"/>
    <cellStyle name="Normal 23 4 25 2 3" xfId="27490"/>
    <cellStyle name="Normal 23 4 25 2 4" xfId="18115"/>
    <cellStyle name="Normal 23 4 25 3" xfId="21837"/>
    <cellStyle name="Normal 23 4 25 4" xfId="31213"/>
    <cellStyle name="Normal 23 4 25 5" xfId="34936"/>
    <cellStyle name="Normal 23 4 25 6" xfId="12703"/>
    <cellStyle name="Normal 23 4 26" xfId="3393"/>
    <cellStyle name="Normal 23 4 26 2" xfId="8858"/>
    <cellStyle name="Normal 23 4 26 2 2" xfId="40464"/>
    <cellStyle name="Normal 23 4 26 2 3" xfId="27607"/>
    <cellStyle name="Normal 23 4 26 2 4" xfId="18232"/>
    <cellStyle name="Normal 23 4 26 3" xfId="21954"/>
    <cellStyle name="Normal 23 4 26 4" xfId="31330"/>
    <cellStyle name="Normal 23 4 26 5" xfId="35053"/>
    <cellStyle name="Normal 23 4 26 6" xfId="12820"/>
    <cellStyle name="Normal 23 4 27" xfId="3513"/>
    <cellStyle name="Normal 23 4 27 2" xfId="8977"/>
    <cellStyle name="Normal 23 4 27 2 2" xfId="40583"/>
    <cellStyle name="Normal 23 4 27 2 3" xfId="27726"/>
    <cellStyle name="Normal 23 4 27 2 4" xfId="18351"/>
    <cellStyle name="Normal 23 4 27 3" xfId="22073"/>
    <cellStyle name="Normal 23 4 27 4" xfId="31449"/>
    <cellStyle name="Normal 23 4 27 5" xfId="35172"/>
    <cellStyle name="Normal 23 4 27 6" xfId="12939"/>
    <cellStyle name="Normal 23 4 28" xfId="3645"/>
    <cellStyle name="Normal 23 4 28 2" xfId="9108"/>
    <cellStyle name="Normal 23 4 28 2 2" xfId="40714"/>
    <cellStyle name="Normal 23 4 28 2 3" xfId="27857"/>
    <cellStyle name="Normal 23 4 28 2 4" xfId="18482"/>
    <cellStyle name="Normal 23 4 28 3" xfId="22204"/>
    <cellStyle name="Normal 23 4 28 4" xfId="31580"/>
    <cellStyle name="Normal 23 4 28 5" xfId="35303"/>
    <cellStyle name="Normal 23 4 28 6" xfId="13070"/>
    <cellStyle name="Normal 23 4 29" xfId="3761"/>
    <cellStyle name="Normal 23 4 29 2" xfId="9223"/>
    <cellStyle name="Normal 23 4 29 2 2" xfId="40829"/>
    <cellStyle name="Normal 23 4 29 2 3" xfId="27972"/>
    <cellStyle name="Normal 23 4 29 2 4" xfId="18597"/>
    <cellStyle name="Normal 23 4 29 3" xfId="22319"/>
    <cellStyle name="Normal 23 4 29 4" xfId="31695"/>
    <cellStyle name="Normal 23 4 29 5" xfId="35418"/>
    <cellStyle name="Normal 23 4 29 6" xfId="13185"/>
    <cellStyle name="Normal 23 4 3" xfId="239"/>
    <cellStyle name="Normal 23 4 3 2" xfId="612"/>
    <cellStyle name="Normal 23 4 3 2 2" xfId="4954"/>
    <cellStyle name="Normal 23 4 3 2 2 2" xfId="6212"/>
    <cellStyle name="Normal 23 4 3 2 2 2 2" xfId="37820"/>
    <cellStyle name="Normal 23 4 3 2 2 2 3" xfId="24963"/>
    <cellStyle name="Normal 23 4 3 2 2 2 4" xfId="15588"/>
    <cellStyle name="Normal 23 4 3 2 2 3" xfId="36562"/>
    <cellStyle name="Normal 23 4 3 2 2 4" xfId="23705"/>
    <cellStyle name="Normal 23 4 3 2 2 5" xfId="14330"/>
    <cellStyle name="Normal 23 4 3 2 3" xfId="5726"/>
    <cellStyle name="Normal 23 4 3 2 3 2" xfId="37334"/>
    <cellStyle name="Normal 23 4 3 2 3 3" xfId="24477"/>
    <cellStyle name="Normal 23 4 3 2 3 4" xfId="15102"/>
    <cellStyle name="Normal 23 4 3 2 4" xfId="4466"/>
    <cellStyle name="Normal 23 4 3 2 4 2" xfId="36080"/>
    <cellStyle name="Normal 23 4 3 2 4 3" xfId="23222"/>
    <cellStyle name="Normal 23 4 3 2 4 4" xfId="13847"/>
    <cellStyle name="Normal 23 4 3 2 5" xfId="32290"/>
    <cellStyle name="Normal 23 4 3 2 6" xfId="22672"/>
    <cellStyle name="Normal 23 4 3 2 7" xfId="10067"/>
    <cellStyle name="Normal 23 4 3 3" xfId="4953"/>
    <cellStyle name="Normal 23 4 3 3 2" xfId="6211"/>
    <cellStyle name="Normal 23 4 3 3 2 2" xfId="37819"/>
    <cellStyle name="Normal 23 4 3 3 2 3" xfId="24962"/>
    <cellStyle name="Normal 23 4 3 3 2 4" xfId="15587"/>
    <cellStyle name="Normal 23 4 3 3 3" xfId="36561"/>
    <cellStyle name="Normal 23 4 3 3 4" xfId="23704"/>
    <cellStyle name="Normal 23 4 3 3 5" xfId="14329"/>
    <cellStyle name="Normal 23 4 3 4" xfId="5547"/>
    <cellStyle name="Normal 23 4 3 4 2" xfId="37155"/>
    <cellStyle name="Normal 23 4 3 4 3" xfId="24298"/>
    <cellStyle name="Normal 23 4 3 4 4" xfId="14923"/>
    <cellStyle name="Normal 23 4 3 5" xfId="4288"/>
    <cellStyle name="Normal 23 4 3 5 2" xfId="35902"/>
    <cellStyle name="Normal 23 4 3 5 3" xfId="23044"/>
    <cellStyle name="Normal 23 4 3 5 4" xfId="13669"/>
    <cellStyle name="Normal 23 4 3 6" xfId="19201"/>
    <cellStyle name="Normal 23 4 3 7" xfId="28577"/>
    <cellStyle name="Normal 23 4 3 8" xfId="32049"/>
    <cellStyle name="Normal 23 4 3 9" xfId="9697"/>
    <cellStyle name="Normal 23 4 30" xfId="3876"/>
    <cellStyle name="Normal 23 4 30 2" xfId="9337"/>
    <cellStyle name="Normal 23 4 30 2 2" xfId="40943"/>
    <cellStyle name="Normal 23 4 30 2 3" xfId="28086"/>
    <cellStyle name="Normal 23 4 30 2 4" xfId="18711"/>
    <cellStyle name="Normal 23 4 30 3" xfId="22433"/>
    <cellStyle name="Normal 23 4 30 4" xfId="31809"/>
    <cellStyle name="Normal 23 4 30 5" xfId="35532"/>
    <cellStyle name="Normal 23 4 30 6" xfId="13299"/>
    <cellStyle name="Normal 23 4 31" xfId="480"/>
    <cellStyle name="Normal 23 4 31 2" xfId="9457"/>
    <cellStyle name="Normal 23 4 31 2 2" xfId="41063"/>
    <cellStyle name="Normal 23 4 31 2 3" xfId="28206"/>
    <cellStyle name="Normal 23 4 31 2 4" xfId="18831"/>
    <cellStyle name="Normal 23 4 31 3" xfId="22553"/>
    <cellStyle name="Normal 23 4 31 4" xfId="28447"/>
    <cellStyle name="Normal 23 4 31 5" xfId="32411"/>
    <cellStyle name="Normal 23 4 31 6" xfId="9937"/>
    <cellStyle name="Normal 23 4 32" xfId="359"/>
    <cellStyle name="Normal 23 4 32 2" xfId="6735"/>
    <cellStyle name="Normal 23 4 32 2 2" xfId="38341"/>
    <cellStyle name="Normal 23 4 32 2 3" xfId="25484"/>
    <cellStyle name="Normal 23 4 32 2 4" xfId="16109"/>
    <cellStyle name="Normal 23 4 32 3" xfId="19071"/>
    <cellStyle name="Normal 23 4 32 4" xfId="9817"/>
    <cellStyle name="Normal 23 4 33" xfId="4041"/>
    <cellStyle name="Normal 23 4 33 2" xfId="35655"/>
    <cellStyle name="Normal 23 4 33 3" xfId="22797"/>
    <cellStyle name="Normal 23 4 33 4" xfId="13422"/>
    <cellStyle name="Normal 23 4 34" xfId="18951"/>
    <cellStyle name="Normal 23 4 35" xfId="28327"/>
    <cellStyle name="Normal 23 4 36" xfId="31929"/>
    <cellStyle name="Normal 23 4 37" xfId="9577"/>
    <cellStyle name="Normal 23 4 4" xfId="756"/>
    <cellStyle name="Normal 23 4 4 2" xfId="4955"/>
    <cellStyle name="Normal 23 4 4 2 2" xfId="6213"/>
    <cellStyle name="Normal 23 4 4 2 2 2" xfId="37821"/>
    <cellStyle name="Normal 23 4 4 2 2 3" xfId="24964"/>
    <cellStyle name="Normal 23 4 4 2 2 4" xfId="15589"/>
    <cellStyle name="Normal 23 4 4 2 3" xfId="36563"/>
    <cellStyle name="Normal 23 4 4 2 4" xfId="23706"/>
    <cellStyle name="Normal 23 4 4 2 5" xfId="14331"/>
    <cellStyle name="Normal 23 4 4 3" xfId="5727"/>
    <cellStyle name="Normal 23 4 4 3 2" xfId="37335"/>
    <cellStyle name="Normal 23 4 4 3 3" xfId="24478"/>
    <cellStyle name="Normal 23 4 4 3 4" xfId="15103"/>
    <cellStyle name="Normal 23 4 4 4" xfId="4467"/>
    <cellStyle name="Normal 23 4 4 4 2" xfId="36081"/>
    <cellStyle name="Normal 23 4 4 4 3" xfId="23223"/>
    <cellStyle name="Normal 23 4 4 4 4" xfId="13848"/>
    <cellStyle name="Normal 23 4 4 5" xfId="19343"/>
    <cellStyle name="Normal 23 4 4 6" xfId="28719"/>
    <cellStyle name="Normal 23 4 4 7" xfId="32170"/>
    <cellStyle name="Normal 23 4 4 8" xfId="10209"/>
    <cellStyle name="Normal 23 4 5" xfId="873"/>
    <cellStyle name="Normal 23 4 5 2" xfId="4956"/>
    <cellStyle name="Normal 23 4 5 2 2" xfId="6214"/>
    <cellStyle name="Normal 23 4 5 2 2 2" xfId="37822"/>
    <cellStyle name="Normal 23 4 5 2 2 3" xfId="24965"/>
    <cellStyle name="Normal 23 4 5 2 2 4" xfId="15590"/>
    <cellStyle name="Normal 23 4 5 2 3" xfId="36564"/>
    <cellStyle name="Normal 23 4 5 2 4" xfId="23707"/>
    <cellStyle name="Normal 23 4 5 2 5" xfId="14332"/>
    <cellStyle name="Normal 23 4 5 3" xfId="5902"/>
    <cellStyle name="Normal 23 4 5 3 2" xfId="37510"/>
    <cellStyle name="Normal 23 4 5 3 3" xfId="24653"/>
    <cellStyle name="Normal 23 4 5 3 4" xfId="15278"/>
    <cellStyle name="Normal 23 4 5 4" xfId="4643"/>
    <cellStyle name="Normal 23 4 5 4 2" xfId="36254"/>
    <cellStyle name="Normal 23 4 5 4 3" xfId="23397"/>
    <cellStyle name="Normal 23 4 5 4 4" xfId="14022"/>
    <cellStyle name="Normal 23 4 5 5" xfId="19459"/>
    <cellStyle name="Normal 23 4 5 6" xfId="28835"/>
    <cellStyle name="Normal 23 4 5 7" xfId="32559"/>
    <cellStyle name="Normal 23 4 5 8" xfId="10325"/>
    <cellStyle name="Normal 23 4 6" xfId="989"/>
    <cellStyle name="Normal 23 4 6 2" xfId="6205"/>
    <cellStyle name="Normal 23 4 6 2 2" xfId="37813"/>
    <cellStyle name="Normal 23 4 6 2 3" xfId="24956"/>
    <cellStyle name="Normal 23 4 6 2 4" xfId="15581"/>
    <cellStyle name="Normal 23 4 6 3" xfId="4947"/>
    <cellStyle name="Normal 23 4 6 3 2" xfId="36555"/>
    <cellStyle name="Normal 23 4 6 3 3" xfId="23698"/>
    <cellStyle name="Normal 23 4 6 3 4" xfId="14323"/>
    <cellStyle name="Normal 23 4 6 4" xfId="19574"/>
    <cellStyle name="Normal 23 4 6 5" xfId="28950"/>
    <cellStyle name="Normal 23 4 6 6" xfId="32674"/>
    <cellStyle name="Normal 23 4 6 7" xfId="10440"/>
    <cellStyle name="Normal 23 4 7" xfId="1105"/>
    <cellStyle name="Normal 23 4 7 2" xfId="6672"/>
    <cellStyle name="Normal 23 4 7 2 2" xfId="38279"/>
    <cellStyle name="Normal 23 4 7 2 3" xfId="25422"/>
    <cellStyle name="Normal 23 4 7 2 4" xfId="16047"/>
    <cellStyle name="Normal 23 4 7 3" xfId="4158"/>
    <cellStyle name="Normal 23 4 7 3 2" xfId="35772"/>
    <cellStyle name="Normal 23 4 7 3 3" xfId="22914"/>
    <cellStyle name="Normal 23 4 7 3 4" xfId="13539"/>
    <cellStyle name="Normal 23 4 7 4" xfId="19689"/>
    <cellStyle name="Normal 23 4 7 5" xfId="29065"/>
    <cellStyle name="Normal 23 4 7 6" xfId="32789"/>
    <cellStyle name="Normal 23 4 7 7" xfId="10555"/>
    <cellStyle name="Normal 23 4 8" xfId="1220"/>
    <cellStyle name="Normal 23 4 8 2" xfId="5414"/>
    <cellStyle name="Normal 23 4 8 2 2" xfId="37022"/>
    <cellStyle name="Normal 23 4 8 2 3" xfId="24165"/>
    <cellStyle name="Normal 23 4 8 2 4" xfId="14790"/>
    <cellStyle name="Normal 23 4 8 3" xfId="19803"/>
    <cellStyle name="Normal 23 4 8 4" xfId="29179"/>
    <cellStyle name="Normal 23 4 8 5" xfId="32903"/>
    <cellStyle name="Normal 23 4 8 6" xfId="10669"/>
    <cellStyle name="Normal 23 4 9" xfId="1335"/>
    <cellStyle name="Normal 23 4 9 2" xfId="6891"/>
    <cellStyle name="Normal 23 4 9 2 2" xfId="38497"/>
    <cellStyle name="Normal 23 4 9 2 3" xfId="25640"/>
    <cellStyle name="Normal 23 4 9 2 4" xfId="16265"/>
    <cellStyle name="Normal 23 4 9 3" xfId="19917"/>
    <cellStyle name="Normal 23 4 9 4" xfId="29293"/>
    <cellStyle name="Normal 23 4 9 5" xfId="33017"/>
    <cellStyle name="Normal 23 4 9 6" xfId="10783"/>
    <cellStyle name="Normal 23 40" xfId="18941"/>
    <cellStyle name="Normal 23 41" xfId="28317"/>
    <cellStyle name="Normal 23 42" xfId="31919"/>
    <cellStyle name="Normal 23 43" xfId="9567"/>
    <cellStyle name="Normal 23 5" xfId="123"/>
    <cellStyle name="Normal 23 5 10" xfId="1455"/>
    <cellStyle name="Normal 23 5 10 2" xfId="6657"/>
    <cellStyle name="Normal 23 5 10 2 2" xfId="38265"/>
    <cellStyle name="Normal 23 5 10 2 3" xfId="25408"/>
    <cellStyle name="Normal 23 5 10 2 4" xfId="16033"/>
    <cellStyle name="Normal 23 5 10 3" xfId="20036"/>
    <cellStyle name="Normal 23 5 10 4" xfId="29412"/>
    <cellStyle name="Normal 23 5 10 5" xfId="33136"/>
    <cellStyle name="Normal 23 5 10 6" xfId="10902"/>
    <cellStyle name="Normal 23 5 11" xfId="1587"/>
    <cellStyle name="Normal 23 5 11 2" xfId="7067"/>
    <cellStyle name="Normal 23 5 11 2 2" xfId="38673"/>
    <cellStyle name="Normal 23 5 11 2 3" xfId="25816"/>
    <cellStyle name="Normal 23 5 11 2 4" xfId="16441"/>
    <cellStyle name="Normal 23 5 11 3" xfId="20163"/>
    <cellStyle name="Normal 23 5 11 4" xfId="29539"/>
    <cellStyle name="Normal 23 5 11 5" xfId="33262"/>
    <cellStyle name="Normal 23 5 11 6" xfId="11029"/>
    <cellStyle name="Normal 23 5 12" xfId="1703"/>
    <cellStyle name="Normal 23 5 12 2" xfId="7182"/>
    <cellStyle name="Normal 23 5 12 2 2" xfId="38788"/>
    <cellStyle name="Normal 23 5 12 2 3" xfId="25931"/>
    <cellStyle name="Normal 23 5 12 2 4" xfId="16556"/>
    <cellStyle name="Normal 23 5 12 3" xfId="20278"/>
    <cellStyle name="Normal 23 5 12 4" xfId="29654"/>
    <cellStyle name="Normal 23 5 12 5" xfId="33377"/>
    <cellStyle name="Normal 23 5 12 6" xfId="11144"/>
    <cellStyle name="Normal 23 5 13" xfId="1877"/>
    <cellStyle name="Normal 23 5 13 2" xfId="7355"/>
    <cellStyle name="Normal 23 5 13 2 2" xfId="38961"/>
    <cellStyle name="Normal 23 5 13 2 3" xfId="26104"/>
    <cellStyle name="Normal 23 5 13 2 4" xfId="16729"/>
    <cellStyle name="Normal 23 5 13 3" xfId="20451"/>
    <cellStyle name="Normal 23 5 13 4" xfId="29827"/>
    <cellStyle name="Normal 23 5 13 5" xfId="33550"/>
    <cellStyle name="Normal 23 5 13 6" xfId="11317"/>
    <cellStyle name="Normal 23 5 14" xfId="1995"/>
    <cellStyle name="Normal 23 5 14 2" xfId="7472"/>
    <cellStyle name="Normal 23 5 14 2 2" xfId="39078"/>
    <cellStyle name="Normal 23 5 14 2 3" xfId="26221"/>
    <cellStyle name="Normal 23 5 14 2 4" xfId="16846"/>
    <cellStyle name="Normal 23 5 14 3" xfId="20568"/>
    <cellStyle name="Normal 23 5 14 4" xfId="29944"/>
    <cellStyle name="Normal 23 5 14 5" xfId="33667"/>
    <cellStyle name="Normal 23 5 14 6" xfId="11434"/>
    <cellStyle name="Normal 23 5 15" xfId="2112"/>
    <cellStyle name="Normal 23 5 15 2" xfId="7588"/>
    <cellStyle name="Normal 23 5 15 2 2" xfId="39194"/>
    <cellStyle name="Normal 23 5 15 2 3" xfId="26337"/>
    <cellStyle name="Normal 23 5 15 2 4" xfId="16962"/>
    <cellStyle name="Normal 23 5 15 3" xfId="20684"/>
    <cellStyle name="Normal 23 5 15 4" xfId="30060"/>
    <cellStyle name="Normal 23 5 15 5" xfId="33783"/>
    <cellStyle name="Normal 23 5 15 6" xfId="11550"/>
    <cellStyle name="Normal 23 5 16" xfId="2231"/>
    <cellStyle name="Normal 23 5 16 2" xfId="7706"/>
    <cellStyle name="Normal 23 5 16 2 2" xfId="39312"/>
    <cellStyle name="Normal 23 5 16 2 3" xfId="26455"/>
    <cellStyle name="Normal 23 5 16 2 4" xfId="17080"/>
    <cellStyle name="Normal 23 5 16 3" xfId="20802"/>
    <cellStyle name="Normal 23 5 16 4" xfId="30178"/>
    <cellStyle name="Normal 23 5 16 5" xfId="33901"/>
    <cellStyle name="Normal 23 5 16 6" xfId="11668"/>
    <cellStyle name="Normal 23 5 17" xfId="2350"/>
    <cellStyle name="Normal 23 5 17 2" xfId="7824"/>
    <cellStyle name="Normal 23 5 17 2 2" xfId="39430"/>
    <cellStyle name="Normal 23 5 17 2 3" xfId="26573"/>
    <cellStyle name="Normal 23 5 17 2 4" xfId="17198"/>
    <cellStyle name="Normal 23 5 17 3" xfId="20920"/>
    <cellStyle name="Normal 23 5 17 4" xfId="30296"/>
    <cellStyle name="Normal 23 5 17 5" xfId="34019"/>
    <cellStyle name="Normal 23 5 17 6" xfId="11786"/>
    <cellStyle name="Normal 23 5 18" xfId="2467"/>
    <cellStyle name="Normal 23 5 18 2" xfId="7940"/>
    <cellStyle name="Normal 23 5 18 2 2" xfId="39546"/>
    <cellStyle name="Normal 23 5 18 2 3" xfId="26689"/>
    <cellStyle name="Normal 23 5 18 2 4" xfId="17314"/>
    <cellStyle name="Normal 23 5 18 3" xfId="21036"/>
    <cellStyle name="Normal 23 5 18 4" xfId="30412"/>
    <cellStyle name="Normal 23 5 18 5" xfId="34135"/>
    <cellStyle name="Normal 23 5 18 6" xfId="11902"/>
    <cellStyle name="Normal 23 5 19" xfId="2585"/>
    <cellStyle name="Normal 23 5 19 2" xfId="8057"/>
    <cellStyle name="Normal 23 5 19 2 2" xfId="39663"/>
    <cellStyle name="Normal 23 5 19 2 3" xfId="26806"/>
    <cellStyle name="Normal 23 5 19 2 4" xfId="17431"/>
    <cellStyle name="Normal 23 5 19 3" xfId="21153"/>
    <cellStyle name="Normal 23 5 19 4" xfId="30529"/>
    <cellStyle name="Normal 23 5 19 5" xfId="34252"/>
    <cellStyle name="Normal 23 5 19 6" xfId="12019"/>
    <cellStyle name="Normal 23 5 2" xfId="188"/>
    <cellStyle name="Normal 23 5 2 10" xfId="1652"/>
    <cellStyle name="Normal 23 5 2 10 2" xfId="7132"/>
    <cellStyle name="Normal 23 5 2 10 2 2" xfId="38738"/>
    <cellStyle name="Normal 23 5 2 10 2 3" xfId="25881"/>
    <cellStyle name="Normal 23 5 2 10 2 4" xfId="16506"/>
    <cellStyle name="Normal 23 5 2 10 3" xfId="20228"/>
    <cellStyle name="Normal 23 5 2 10 4" xfId="29604"/>
    <cellStyle name="Normal 23 5 2 10 5" xfId="33327"/>
    <cellStyle name="Normal 23 5 2 10 6" xfId="11094"/>
    <cellStyle name="Normal 23 5 2 11" xfId="1768"/>
    <cellStyle name="Normal 23 5 2 11 2" xfId="7247"/>
    <cellStyle name="Normal 23 5 2 11 2 2" xfId="38853"/>
    <cellStyle name="Normal 23 5 2 11 2 3" xfId="25996"/>
    <cellStyle name="Normal 23 5 2 11 2 4" xfId="16621"/>
    <cellStyle name="Normal 23 5 2 11 3" xfId="20343"/>
    <cellStyle name="Normal 23 5 2 11 4" xfId="29719"/>
    <cellStyle name="Normal 23 5 2 11 5" xfId="33442"/>
    <cellStyle name="Normal 23 5 2 11 6" xfId="11209"/>
    <cellStyle name="Normal 23 5 2 12" xfId="1942"/>
    <cellStyle name="Normal 23 5 2 12 2" xfId="7420"/>
    <cellStyle name="Normal 23 5 2 12 2 2" xfId="39026"/>
    <cellStyle name="Normal 23 5 2 12 2 3" xfId="26169"/>
    <cellStyle name="Normal 23 5 2 12 2 4" xfId="16794"/>
    <cellStyle name="Normal 23 5 2 12 3" xfId="20516"/>
    <cellStyle name="Normal 23 5 2 12 4" xfId="29892"/>
    <cellStyle name="Normal 23 5 2 12 5" xfId="33615"/>
    <cellStyle name="Normal 23 5 2 12 6" xfId="11382"/>
    <cellStyle name="Normal 23 5 2 13" xfId="2060"/>
    <cellStyle name="Normal 23 5 2 13 2" xfId="7537"/>
    <cellStyle name="Normal 23 5 2 13 2 2" xfId="39143"/>
    <cellStyle name="Normal 23 5 2 13 2 3" xfId="26286"/>
    <cellStyle name="Normal 23 5 2 13 2 4" xfId="16911"/>
    <cellStyle name="Normal 23 5 2 13 3" xfId="20633"/>
    <cellStyle name="Normal 23 5 2 13 4" xfId="30009"/>
    <cellStyle name="Normal 23 5 2 13 5" xfId="33732"/>
    <cellStyle name="Normal 23 5 2 13 6" xfId="11499"/>
    <cellStyle name="Normal 23 5 2 14" xfId="2177"/>
    <cellStyle name="Normal 23 5 2 14 2" xfId="7653"/>
    <cellStyle name="Normal 23 5 2 14 2 2" xfId="39259"/>
    <cellStyle name="Normal 23 5 2 14 2 3" xfId="26402"/>
    <cellStyle name="Normal 23 5 2 14 2 4" xfId="17027"/>
    <cellStyle name="Normal 23 5 2 14 3" xfId="20749"/>
    <cellStyle name="Normal 23 5 2 14 4" xfId="30125"/>
    <cellStyle name="Normal 23 5 2 14 5" xfId="33848"/>
    <cellStyle name="Normal 23 5 2 14 6" xfId="11615"/>
    <cellStyle name="Normal 23 5 2 15" xfId="2296"/>
    <cellStyle name="Normal 23 5 2 15 2" xfId="7771"/>
    <cellStyle name="Normal 23 5 2 15 2 2" xfId="39377"/>
    <cellStyle name="Normal 23 5 2 15 2 3" xfId="26520"/>
    <cellStyle name="Normal 23 5 2 15 2 4" xfId="17145"/>
    <cellStyle name="Normal 23 5 2 15 3" xfId="20867"/>
    <cellStyle name="Normal 23 5 2 15 4" xfId="30243"/>
    <cellStyle name="Normal 23 5 2 15 5" xfId="33966"/>
    <cellStyle name="Normal 23 5 2 15 6" xfId="11733"/>
    <cellStyle name="Normal 23 5 2 16" xfId="2415"/>
    <cellStyle name="Normal 23 5 2 16 2" xfId="7889"/>
    <cellStyle name="Normal 23 5 2 16 2 2" xfId="39495"/>
    <cellStyle name="Normal 23 5 2 16 2 3" xfId="26638"/>
    <cellStyle name="Normal 23 5 2 16 2 4" xfId="17263"/>
    <cellStyle name="Normal 23 5 2 16 3" xfId="20985"/>
    <cellStyle name="Normal 23 5 2 16 4" xfId="30361"/>
    <cellStyle name="Normal 23 5 2 16 5" xfId="34084"/>
    <cellStyle name="Normal 23 5 2 16 6" xfId="11851"/>
    <cellStyle name="Normal 23 5 2 17" xfId="2532"/>
    <cellStyle name="Normal 23 5 2 17 2" xfId="8005"/>
    <cellStyle name="Normal 23 5 2 17 2 2" xfId="39611"/>
    <cellStyle name="Normal 23 5 2 17 2 3" xfId="26754"/>
    <cellStyle name="Normal 23 5 2 17 2 4" xfId="17379"/>
    <cellStyle name="Normal 23 5 2 17 3" xfId="21101"/>
    <cellStyle name="Normal 23 5 2 17 4" xfId="30477"/>
    <cellStyle name="Normal 23 5 2 17 5" xfId="34200"/>
    <cellStyle name="Normal 23 5 2 17 6" xfId="11967"/>
    <cellStyle name="Normal 23 5 2 18" xfId="2650"/>
    <cellStyle name="Normal 23 5 2 18 2" xfId="8122"/>
    <cellStyle name="Normal 23 5 2 18 2 2" xfId="39728"/>
    <cellStyle name="Normal 23 5 2 18 2 3" xfId="26871"/>
    <cellStyle name="Normal 23 5 2 18 2 4" xfId="17496"/>
    <cellStyle name="Normal 23 5 2 18 3" xfId="21218"/>
    <cellStyle name="Normal 23 5 2 18 4" xfId="30594"/>
    <cellStyle name="Normal 23 5 2 18 5" xfId="34317"/>
    <cellStyle name="Normal 23 5 2 18 6" xfId="12084"/>
    <cellStyle name="Normal 23 5 2 19" xfId="2770"/>
    <cellStyle name="Normal 23 5 2 19 2" xfId="8241"/>
    <cellStyle name="Normal 23 5 2 19 2 2" xfId="39847"/>
    <cellStyle name="Normal 23 5 2 19 2 3" xfId="26990"/>
    <cellStyle name="Normal 23 5 2 19 2 4" xfId="17615"/>
    <cellStyle name="Normal 23 5 2 19 3" xfId="21337"/>
    <cellStyle name="Normal 23 5 2 19 4" xfId="30713"/>
    <cellStyle name="Normal 23 5 2 19 5" xfId="34436"/>
    <cellStyle name="Normal 23 5 2 19 6" xfId="12203"/>
    <cellStyle name="Normal 23 5 2 2" xfId="309"/>
    <cellStyle name="Normal 23 5 2 2 2" xfId="668"/>
    <cellStyle name="Normal 23 5 2 2 2 2" xfId="4960"/>
    <cellStyle name="Normal 23 5 2 2 2 2 2" xfId="6218"/>
    <cellStyle name="Normal 23 5 2 2 2 2 2 2" xfId="37826"/>
    <cellStyle name="Normal 23 5 2 2 2 2 2 3" xfId="24969"/>
    <cellStyle name="Normal 23 5 2 2 2 2 2 4" xfId="15594"/>
    <cellStyle name="Normal 23 5 2 2 2 2 3" xfId="36568"/>
    <cellStyle name="Normal 23 5 2 2 2 2 4" xfId="23711"/>
    <cellStyle name="Normal 23 5 2 2 2 2 5" xfId="14336"/>
    <cellStyle name="Normal 23 5 2 2 2 3" xfId="5728"/>
    <cellStyle name="Normal 23 5 2 2 2 3 2" xfId="37336"/>
    <cellStyle name="Normal 23 5 2 2 2 3 3" xfId="24479"/>
    <cellStyle name="Normal 23 5 2 2 2 3 4" xfId="15104"/>
    <cellStyle name="Normal 23 5 2 2 2 4" xfId="4468"/>
    <cellStyle name="Normal 23 5 2 2 2 4 2" xfId="36082"/>
    <cellStyle name="Normal 23 5 2 2 2 4 3" xfId="23224"/>
    <cellStyle name="Normal 23 5 2 2 2 4 4" xfId="13849"/>
    <cellStyle name="Normal 23 5 2 2 2 5" xfId="32360"/>
    <cellStyle name="Normal 23 5 2 2 2 6" xfId="22677"/>
    <cellStyle name="Normal 23 5 2 2 2 7" xfId="10122"/>
    <cellStyle name="Normal 23 5 2 2 3" xfId="4959"/>
    <cellStyle name="Normal 23 5 2 2 3 2" xfId="6217"/>
    <cellStyle name="Normal 23 5 2 2 3 2 2" xfId="37825"/>
    <cellStyle name="Normal 23 5 2 2 3 2 3" xfId="24968"/>
    <cellStyle name="Normal 23 5 2 2 3 2 4" xfId="15593"/>
    <cellStyle name="Normal 23 5 2 2 3 3" xfId="36567"/>
    <cellStyle name="Normal 23 5 2 2 3 4" xfId="23710"/>
    <cellStyle name="Normal 23 5 2 2 3 5" xfId="14335"/>
    <cellStyle name="Normal 23 5 2 2 4" xfId="5603"/>
    <cellStyle name="Normal 23 5 2 2 4 2" xfId="37211"/>
    <cellStyle name="Normal 23 5 2 2 4 3" xfId="24354"/>
    <cellStyle name="Normal 23 5 2 2 4 4" xfId="14979"/>
    <cellStyle name="Normal 23 5 2 2 5" xfId="4343"/>
    <cellStyle name="Normal 23 5 2 2 5 2" xfId="35957"/>
    <cellStyle name="Normal 23 5 2 2 5 3" xfId="23099"/>
    <cellStyle name="Normal 23 5 2 2 5 4" xfId="13724"/>
    <cellStyle name="Normal 23 5 2 2 6" xfId="19256"/>
    <cellStyle name="Normal 23 5 2 2 7" xfId="28632"/>
    <cellStyle name="Normal 23 5 2 2 8" xfId="32119"/>
    <cellStyle name="Normal 23 5 2 2 9" xfId="9767"/>
    <cellStyle name="Normal 23 5 2 20" xfId="2885"/>
    <cellStyle name="Normal 23 5 2 20 2" xfId="8355"/>
    <cellStyle name="Normal 23 5 2 20 2 2" xfId="39961"/>
    <cellStyle name="Normal 23 5 2 20 2 3" xfId="27104"/>
    <cellStyle name="Normal 23 5 2 20 2 4" xfId="17729"/>
    <cellStyle name="Normal 23 5 2 20 3" xfId="21451"/>
    <cellStyle name="Normal 23 5 2 20 4" xfId="30827"/>
    <cellStyle name="Normal 23 5 2 20 5" xfId="34550"/>
    <cellStyle name="Normal 23 5 2 20 6" xfId="12317"/>
    <cellStyle name="Normal 23 5 2 21" xfId="3000"/>
    <cellStyle name="Normal 23 5 2 21 2" xfId="8469"/>
    <cellStyle name="Normal 23 5 2 21 2 2" xfId="40075"/>
    <cellStyle name="Normal 23 5 2 21 2 3" xfId="27218"/>
    <cellStyle name="Normal 23 5 2 21 2 4" xfId="17843"/>
    <cellStyle name="Normal 23 5 2 21 3" xfId="21565"/>
    <cellStyle name="Normal 23 5 2 21 4" xfId="30941"/>
    <cellStyle name="Normal 23 5 2 21 5" xfId="34664"/>
    <cellStyle name="Normal 23 5 2 21 6" xfId="12431"/>
    <cellStyle name="Normal 23 5 2 22" xfId="3115"/>
    <cellStyle name="Normal 23 5 2 22 2" xfId="8583"/>
    <cellStyle name="Normal 23 5 2 22 2 2" xfId="40189"/>
    <cellStyle name="Normal 23 5 2 22 2 3" xfId="27332"/>
    <cellStyle name="Normal 23 5 2 22 2 4" xfId="17957"/>
    <cellStyle name="Normal 23 5 2 22 3" xfId="21679"/>
    <cellStyle name="Normal 23 5 2 22 4" xfId="31055"/>
    <cellStyle name="Normal 23 5 2 22 5" xfId="34778"/>
    <cellStyle name="Normal 23 5 2 22 6" xfId="12545"/>
    <cellStyle name="Normal 23 5 2 23" xfId="3230"/>
    <cellStyle name="Normal 23 5 2 23 2" xfId="8697"/>
    <cellStyle name="Normal 23 5 2 23 2 2" xfId="40303"/>
    <cellStyle name="Normal 23 5 2 23 2 3" xfId="27446"/>
    <cellStyle name="Normal 23 5 2 23 2 4" xfId="18071"/>
    <cellStyle name="Normal 23 5 2 23 3" xfId="21793"/>
    <cellStyle name="Normal 23 5 2 23 4" xfId="31169"/>
    <cellStyle name="Normal 23 5 2 23 5" xfId="34892"/>
    <cellStyle name="Normal 23 5 2 23 6" xfId="12659"/>
    <cellStyle name="Normal 23 5 2 24" xfId="3345"/>
    <cellStyle name="Normal 23 5 2 24 2" xfId="8811"/>
    <cellStyle name="Normal 23 5 2 24 2 2" xfId="40417"/>
    <cellStyle name="Normal 23 5 2 24 2 3" xfId="27560"/>
    <cellStyle name="Normal 23 5 2 24 2 4" xfId="18185"/>
    <cellStyle name="Normal 23 5 2 24 3" xfId="21907"/>
    <cellStyle name="Normal 23 5 2 24 4" xfId="31283"/>
    <cellStyle name="Normal 23 5 2 24 5" xfId="35006"/>
    <cellStyle name="Normal 23 5 2 24 6" xfId="12773"/>
    <cellStyle name="Normal 23 5 2 25" xfId="3463"/>
    <cellStyle name="Normal 23 5 2 25 2" xfId="8928"/>
    <cellStyle name="Normal 23 5 2 25 2 2" xfId="40534"/>
    <cellStyle name="Normal 23 5 2 25 2 3" xfId="27677"/>
    <cellStyle name="Normal 23 5 2 25 2 4" xfId="18302"/>
    <cellStyle name="Normal 23 5 2 25 3" xfId="22024"/>
    <cellStyle name="Normal 23 5 2 25 4" xfId="31400"/>
    <cellStyle name="Normal 23 5 2 25 5" xfId="35123"/>
    <cellStyle name="Normal 23 5 2 25 6" xfId="12890"/>
    <cellStyle name="Normal 23 5 2 26" xfId="3583"/>
    <cellStyle name="Normal 23 5 2 26 2" xfId="9047"/>
    <cellStyle name="Normal 23 5 2 26 2 2" xfId="40653"/>
    <cellStyle name="Normal 23 5 2 26 2 3" xfId="27796"/>
    <cellStyle name="Normal 23 5 2 26 2 4" xfId="18421"/>
    <cellStyle name="Normal 23 5 2 26 3" xfId="22143"/>
    <cellStyle name="Normal 23 5 2 26 4" xfId="31519"/>
    <cellStyle name="Normal 23 5 2 26 5" xfId="35242"/>
    <cellStyle name="Normal 23 5 2 26 6" xfId="13009"/>
    <cellStyle name="Normal 23 5 2 27" xfId="3715"/>
    <cellStyle name="Normal 23 5 2 27 2" xfId="9178"/>
    <cellStyle name="Normal 23 5 2 27 2 2" xfId="40784"/>
    <cellStyle name="Normal 23 5 2 27 2 3" xfId="27927"/>
    <cellStyle name="Normal 23 5 2 27 2 4" xfId="18552"/>
    <cellStyle name="Normal 23 5 2 27 3" xfId="22274"/>
    <cellStyle name="Normal 23 5 2 27 4" xfId="31650"/>
    <cellStyle name="Normal 23 5 2 27 5" xfId="35373"/>
    <cellStyle name="Normal 23 5 2 27 6" xfId="13140"/>
    <cellStyle name="Normal 23 5 2 28" xfId="3831"/>
    <cellStyle name="Normal 23 5 2 28 2" xfId="9293"/>
    <cellStyle name="Normal 23 5 2 28 2 2" xfId="40899"/>
    <cellStyle name="Normal 23 5 2 28 2 3" xfId="28042"/>
    <cellStyle name="Normal 23 5 2 28 2 4" xfId="18667"/>
    <cellStyle name="Normal 23 5 2 28 3" xfId="22389"/>
    <cellStyle name="Normal 23 5 2 28 4" xfId="31765"/>
    <cellStyle name="Normal 23 5 2 28 5" xfId="35488"/>
    <cellStyle name="Normal 23 5 2 28 6" xfId="13255"/>
    <cellStyle name="Normal 23 5 2 29" xfId="3946"/>
    <cellStyle name="Normal 23 5 2 29 2" xfId="9407"/>
    <cellStyle name="Normal 23 5 2 29 2 2" xfId="41013"/>
    <cellStyle name="Normal 23 5 2 29 2 3" xfId="28156"/>
    <cellStyle name="Normal 23 5 2 29 2 4" xfId="18781"/>
    <cellStyle name="Normal 23 5 2 29 3" xfId="22503"/>
    <cellStyle name="Normal 23 5 2 29 4" xfId="31879"/>
    <cellStyle name="Normal 23 5 2 29 5" xfId="35602"/>
    <cellStyle name="Normal 23 5 2 29 6" xfId="13369"/>
    <cellStyle name="Normal 23 5 2 3" xfId="826"/>
    <cellStyle name="Normal 23 5 2 3 2" xfId="4961"/>
    <cellStyle name="Normal 23 5 2 3 2 2" xfId="6219"/>
    <cellStyle name="Normal 23 5 2 3 2 2 2" xfId="37827"/>
    <cellStyle name="Normal 23 5 2 3 2 2 3" xfId="24970"/>
    <cellStyle name="Normal 23 5 2 3 2 2 4" xfId="15595"/>
    <cellStyle name="Normal 23 5 2 3 2 3" xfId="36569"/>
    <cellStyle name="Normal 23 5 2 3 2 4" xfId="23712"/>
    <cellStyle name="Normal 23 5 2 3 2 5" xfId="14337"/>
    <cellStyle name="Normal 23 5 2 3 3" xfId="5729"/>
    <cellStyle name="Normal 23 5 2 3 3 2" xfId="37337"/>
    <cellStyle name="Normal 23 5 2 3 3 3" xfId="24480"/>
    <cellStyle name="Normal 23 5 2 3 3 4" xfId="15105"/>
    <cellStyle name="Normal 23 5 2 3 4" xfId="4469"/>
    <cellStyle name="Normal 23 5 2 3 4 2" xfId="36083"/>
    <cellStyle name="Normal 23 5 2 3 4 3" xfId="23225"/>
    <cellStyle name="Normal 23 5 2 3 4 4" xfId="13850"/>
    <cellStyle name="Normal 23 5 2 3 5" xfId="19413"/>
    <cellStyle name="Normal 23 5 2 3 6" xfId="28789"/>
    <cellStyle name="Normal 23 5 2 3 7" xfId="32240"/>
    <cellStyle name="Normal 23 5 2 3 8" xfId="10279"/>
    <cellStyle name="Normal 23 5 2 30" xfId="550"/>
    <cellStyle name="Normal 23 5 2 30 2" xfId="9527"/>
    <cellStyle name="Normal 23 5 2 30 2 2" xfId="41133"/>
    <cellStyle name="Normal 23 5 2 30 2 3" xfId="28276"/>
    <cellStyle name="Normal 23 5 2 30 2 4" xfId="18901"/>
    <cellStyle name="Normal 23 5 2 30 3" xfId="22623"/>
    <cellStyle name="Normal 23 5 2 30 4" xfId="28517"/>
    <cellStyle name="Normal 23 5 2 30 5" xfId="32481"/>
    <cellStyle name="Normal 23 5 2 30 6" xfId="10007"/>
    <cellStyle name="Normal 23 5 2 31" xfId="429"/>
    <cellStyle name="Normal 23 5 2 31 2" xfId="6637"/>
    <cellStyle name="Normal 23 5 2 31 2 2" xfId="38245"/>
    <cellStyle name="Normal 23 5 2 31 2 3" xfId="25388"/>
    <cellStyle name="Normal 23 5 2 31 2 4" xfId="16013"/>
    <cellStyle name="Normal 23 5 2 31 3" xfId="19141"/>
    <cellStyle name="Normal 23 5 2 31 4" xfId="9887"/>
    <cellStyle name="Normal 23 5 2 32" xfId="4111"/>
    <cellStyle name="Normal 23 5 2 32 2" xfId="35725"/>
    <cellStyle name="Normal 23 5 2 32 3" xfId="22867"/>
    <cellStyle name="Normal 23 5 2 32 4" xfId="13492"/>
    <cellStyle name="Normal 23 5 2 33" xfId="19021"/>
    <cellStyle name="Normal 23 5 2 34" xfId="28397"/>
    <cellStyle name="Normal 23 5 2 35" xfId="31999"/>
    <cellStyle name="Normal 23 5 2 36" xfId="9647"/>
    <cellStyle name="Normal 23 5 2 4" xfId="943"/>
    <cellStyle name="Normal 23 5 2 4 2" xfId="4962"/>
    <cellStyle name="Normal 23 5 2 4 2 2" xfId="6220"/>
    <cellStyle name="Normal 23 5 2 4 2 2 2" xfId="37828"/>
    <cellStyle name="Normal 23 5 2 4 2 2 3" xfId="24971"/>
    <cellStyle name="Normal 23 5 2 4 2 2 4" xfId="15596"/>
    <cellStyle name="Normal 23 5 2 4 2 3" xfId="36570"/>
    <cellStyle name="Normal 23 5 2 4 2 4" xfId="23713"/>
    <cellStyle name="Normal 23 5 2 4 2 5" xfId="14338"/>
    <cellStyle name="Normal 23 5 2 4 3" xfId="5972"/>
    <cellStyle name="Normal 23 5 2 4 3 2" xfId="37580"/>
    <cellStyle name="Normal 23 5 2 4 3 3" xfId="24723"/>
    <cellStyle name="Normal 23 5 2 4 3 4" xfId="15348"/>
    <cellStyle name="Normal 23 5 2 4 4" xfId="4713"/>
    <cellStyle name="Normal 23 5 2 4 4 2" xfId="36324"/>
    <cellStyle name="Normal 23 5 2 4 4 3" xfId="23467"/>
    <cellStyle name="Normal 23 5 2 4 4 4" xfId="14092"/>
    <cellStyle name="Normal 23 5 2 4 5" xfId="19529"/>
    <cellStyle name="Normal 23 5 2 4 6" xfId="28905"/>
    <cellStyle name="Normal 23 5 2 4 7" xfId="32629"/>
    <cellStyle name="Normal 23 5 2 4 8" xfId="10395"/>
    <cellStyle name="Normal 23 5 2 5" xfId="1059"/>
    <cellStyle name="Normal 23 5 2 5 2" xfId="6216"/>
    <cellStyle name="Normal 23 5 2 5 2 2" xfId="37824"/>
    <cellStyle name="Normal 23 5 2 5 2 3" xfId="24967"/>
    <cellStyle name="Normal 23 5 2 5 2 4" xfId="15592"/>
    <cellStyle name="Normal 23 5 2 5 3" xfId="4958"/>
    <cellStyle name="Normal 23 5 2 5 3 2" xfId="36566"/>
    <cellStyle name="Normal 23 5 2 5 3 3" xfId="23709"/>
    <cellStyle name="Normal 23 5 2 5 3 4" xfId="14334"/>
    <cellStyle name="Normal 23 5 2 5 4" xfId="19644"/>
    <cellStyle name="Normal 23 5 2 5 5" xfId="29020"/>
    <cellStyle name="Normal 23 5 2 5 6" xfId="32744"/>
    <cellStyle name="Normal 23 5 2 5 7" xfId="10510"/>
    <cellStyle name="Normal 23 5 2 6" xfId="1175"/>
    <cellStyle name="Normal 23 5 2 6 2" xfId="5889"/>
    <cellStyle name="Normal 23 5 2 6 2 2" xfId="37497"/>
    <cellStyle name="Normal 23 5 2 6 2 3" xfId="24640"/>
    <cellStyle name="Normal 23 5 2 6 2 4" xfId="15265"/>
    <cellStyle name="Normal 23 5 2 6 3" xfId="4228"/>
    <cellStyle name="Normal 23 5 2 6 3 2" xfId="35842"/>
    <cellStyle name="Normal 23 5 2 6 3 3" xfId="22984"/>
    <cellStyle name="Normal 23 5 2 6 3 4" xfId="13609"/>
    <cellStyle name="Normal 23 5 2 6 4" xfId="19759"/>
    <cellStyle name="Normal 23 5 2 6 5" xfId="29135"/>
    <cellStyle name="Normal 23 5 2 6 6" xfId="32859"/>
    <cellStyle name="Normal 23 5 2 6 7" xfId="10625"/>
    <cellStyle name="Normal 23 5 2 7" xfId="1290"/>
    <cellStyle name="Normal 23 5 2 7 2" xfId="5484"/>
    <cellStyle name="Normal 23 5 2 7 2 2" xfId="37092"/>
    <cellStyle name="Normal 23 5 2 7 2 3" xfId="24235"/>
    <cellStyle name="Normal 23 5 2 7 2 4" xfId="14860"/>
    <cellStyle name="Normal 23 5 2 7 3" xfId="19873"/>
    <cellStyle name="Normal 23 5 2 7 4" xfId="29249"/>
    <cellStyle name="Normal 23 5 2 7 5" xfId="32973"/>
    <cellStyle name="Normal 23 5 2 7 6" xfId="10739"/>
    <cellStyle name="Normal 23 5 2 8" xfId="1405"/>
    <cellStyle name="Normal 23 5 2 8 2" xfId="6795"/>
    <cellStyle name="Normal 23 5 2 8 2 2" xfId="38401"/>
    <cellStyle name="Normal 23 5 2 8 2 3" xfId="25544"/>
    <cellStyle name="Normal 23 5 2 8 2 4" xfId="16169"/>
    <cellStyle name="Normal 23 5 2 8 3" xfId="19987"/>
    <cellStyle name="Normal 23 5 2 8 4" xfId="29363"/>
    <cellStyle name="Normal 23 5 2 8 5" xfId="33087"/>
    <cellStyle name="Normal 23 5 2 8 6" xfId="10853"/>
    <cellStyle name="Normal 23 5 2 9" xfId="1520"/>
    <cellStyle name="Normal 23 5 2 9 2" xfId="6757"/>
    <cellStyle name="Normal 23 5 2 9 2 2" xfId="38363"/>
    <cellStyle name="Normal 23 5 2 9 2 3" xfId="25506"/>
    <cellStyle name="Normal 23 5 2 9 2 4" xfId="16131"/>
    <cellStyle name="Normal 23 5 2 9 3" xfId="20101"/>
    <cellStyle name="Normal 23 5 2 9 4" xfId="29477"/>
    <cellStyle name="Normal 23 5 2 9 5" xfId="33201"/>
    <cellStyle name="Normal 23 5 2 9 6" xfId="10967"/>
    <cellStyle name="Normal 23 5 20" xfId="2705"/>
    <cellStyle name="Normal 23 5 20 2" xfId="8176"/>
    <cellStyle name="Normal 23 5 20 2 2" xfId="39782"/>
    <cellStyle name="Normal 23 5 20 2 3" xfId="26925"/>
    <cellStyle name="Normal 23 5 20 2 4" xfId="17550"/>
    <cellStyle name="Normal 23 5 20 3" xfId="21272"/>
    <cellStyle name="Normal 23 5 20 4" xfId="30648"/>
    <cellStyle name="Normal 23 5 20 5" xfId="34371"/>
    <cellStyle name="Normal 23 5 20 6" xfId="12138"/>
    <cellStyle name="Normal 23 5 21" xfId="2820"/>
    <cellStyle name="Normal 23 5 21 2" xfId="8290"/>
    <cellStyle name="Normal 23 5 21 2 2" xfId="39896"/>
    <cellStyle name="Normal 23 5 21 2 3" xfId="27039"/>
    <cellStyle name="Normal 23 5 21 2 4" xfId="17664"/>
    <cellStyle name="Normal 23 5 21 3" xfId="21386"/>
    <cellStyle name="Normal 23 5 21 4" xfId="30762"/>
    <cellStyle name="Normal 23 5 21 5" xfId="34485"/>
    <cellStyle name="Normal 23 5 21 6" xfId="12252"/>
    <cellStyle name="Normal 23 5 22" xfId="2935"/>
    <cellStyle name="Normal 23 5 22 2" xfId="8404"/>
    <cellStyle name="Normal 23 5 22 2 2" xfId="40010"/>
    <cellStyle name="Normal 23 5 22 2 3" xfId="27153"/>
    <cellStyle name="Normal 23 5 22 2 4" xfId="17778"/>
    <cellStyle name="Normal 23 5 22 3" xfId="21500"/>
    <cellStyle name="Normal 23 5 22 4" xfId="30876"/>
    <cellStyle name="Normal 23 5 22 5" xfId="34599"/>
    <cellStyle name="Normal 23 5 22 6" xfId="12366"/>
    <cellStyle name="Normal 23 5 23" xfId="3050"/>
    <cellStyle name="Normal 23 5 23 2" xfId="8518"/>
    <cellStyle name="Normal 23 5 23 2 2" xfId="40124"/>
    <cellStyle name="Normal 23 5 23 2 3" xfId="27267"/>
    <cellStyle name="Normal 23 5 23 2 4" xfId="17892"/>
    <cellStyle name="Normal 23 5 23 3" xfId="21614"/>
    <cellStyle name="Normal 23 5 23 4" xfId="30990"/>
    <cellStyle name="Normal 23 5 23 5" xfId="34713"/>
    <cellStyle name="Normal 23 5 23 6" xfId="12480"/>
    <cellStyle name="Normal 23 5 24" xfId="3165"/>
    <cellStyle name="Normal 23 5 24 2" xfId="8632"/>
    <cellStyle name="Normal 23 5 24 2 2" xfId="40238"/>
    <cellStyle name="Normal 23 5 24 2 3" xfId="27381"/>
    <cellStyle name="Normal 23 5 24 2 4" xfId="18006"/>
    <cellStyle name="Normal 23 5 24 3" xfId="21728"/>
    <cellStyle name="Normal 23 5 24 4" xfId="31104"/>
    <cellStyle name="Normal 23 5 24 5" xfId="34827"/>
    <cellStyle name="Normal 23 5 24 6" xfId="12594"/>
    <cellStyle name="Normal 23 5 25" xfId="3280"/>
    <cellStyle name="Normal 23 5 25 2" xfId="8746"/>
    <cellStyle name="Normal 23 5 25 2 2" xfId="40352"/>
    <cellStyle name="Normal 23 5 25 2 3" xfId="27495"/>
    <cellStyle name="Normal 23 5 25 2 4" xfId="18120"/>
    <cellStyle name="Normal 23 5 25 3" xfId="21842"/>
    <cellStyle name="Normal 23 5 25 4" xfId="31218"/>
    <cellStyle name="Normal 23 5 25 5" xfId="34941"/>
    <cellStyle name="Normal 23 5 25 6" xfId="12708"/>
    <cellStyle name="Normal 23 5 26" xfId="3398"/>
    <cellStyle name="Normal 23 5 26 2" xfId="8863"/>
    <cellStyle name="Normal 23 5 26 2 2" xfId="40469"/>
    <cellStyle name="Normal 23 5 26 2 3" xfId="27612"/>
    <cellStyle name="Normal 23 5 26 2 4" xfId="18237"/>
    <cellStyle name="Normal 23 5 26 3" xfId="21959"/>
    <cellStyle name="Normal 23 5 26 4" xfId="31335"/>
    <cellStyle name="Normal 23 5 26 5" xfId="35058"/>
    <cellStyle name="Normal 23 5 26 6" xfId="12825"/>
    <cellStyle name="Normal 23 5 27" xfId="3518"/>
    <cellStyle name="Normal 23 5 27 2" xfId="8982"/>
    <cellStyle name="Normal 23 5 27 2 2" xfId="40588"/>
    <cellStyle name="Normal 23 5 27 2 3" xfId="27731"/>
    <cellStyle name="Normal 23 5 27 2 4" xfId="18356"/>
    <cellStyle name="Normal 23 5 27 3" xfId="22078"/>
    <cellStyle name="Normal 23 5 27 4" xfId="31454"/>
    <cellStyle name="Normal 23 5 27 5" xfId="35177"/>
    <cellStyle name="Normal 23 5 27 6" xfId="12944"/>
    <cellStyle name="Normal 23 5 28" xfId="3650"/>
    <cellStyle name="Normal 23 5 28 2" xfId="9113"/>
    <cellStyle name="Normal 23 5 28 2 2" xfId="40719"/>
    <cellStyle name="Normal 23 5 28 2 3" xfId="27862"/>
    <cellStyle name="Normal 23 5 28 2 4" xfId="18487"/>
    <cellStyle name="Normal 23 5 28 3" xfId="22209"/>
    <cellStyle name="Normal 23 5 28 4" xfId="31585"/>
    <cellStyle name="Normal 23 5 28 5" xfId="35308"/>
    <cellStyle name="Normal 23 5 28 6" xfId="13075"/>
    <cellStyle name="Normal 23 5 29" xfId="3766"/>
    <cellStyle name="Normal 23 5 29 2" xfId="9228"/>
    <cellStyle name="Normal 23 5 29 2 2" xfId="40834"/>
    <cellStyle name="Normal 23 5 29 2 3" xfId="27977"/>
    <cellStyle name="Normal 23 5 29 2 4" xfId="18602"/>
    <cellStyle name="Normal 23 5 29 3" xfId="22324"/>
    <cellStyle name="Normal 23 5 29 4" xfId="31700"/>
    <cellStyle name="Normal 23 5 29 5" xfId="35423"/>
    <cellStyle name="Normal 23 5 29 6" xfId="13190"/>
    <cellStyle name="Normal 23 5 3" xfId="244"/>
    <cellStyle name="Normal 23 5 3 2" xfId="617"/>
    <cellStyle name="Normal 23 5 3 2 2" xfId="4964"/>
    <cellStyle name="Normal 23 5 3 2 2 2" xfId="6222"/>
    <cellStyle name="Normal 23 5 3 2 2 2 2" xfId="37830"/>
    <cellStyle name="Normal 23 5 3 2 2 2 3" xfId="24973"/>
    <cellStyle name="Normal 23 5 3 2 2 2 4" xfId="15598"/>
    <cellStyle name="Normal 23 5 3 2 2 3" xfId="36572"/>
    <cellStyle name="Normal 23 5 3 2 2 4" xfId="23715"/>
    <cellStyle name="Normal 23 5 3 2 2 5" xfId="14340"/>
    <cellStyle name="Normal 23 5 3 2 3" xfId="5730"/>
    <cellStyle name="Normal 23 5 3 2 3 2" xfId="37338"/>
    <cellStyle name="Normal 23 5 3 2 3 3" xfId="24481"/>
    <cellStyle name="Normal 23 5 3 2 3 4" xfId="15106"/>
    <cellStyle name="Normal 23 5 3 2 4" xfId="4470"/>
    <cellStyle name="Normal 23 5 3 2 4 2" xfId="36084"/>
    <cellStyle name="Normal 23 5 3 2 4 3" xfId="23226"/>
    <cellStyle name="Normal 23 5 3 2 4 4" xfId="13851"/>
    <cellStyle name="Normal 23 5 3 2 5" xfId="32295"/>
    <cellStyle name="Normal 23 5 3 2 6" xfId="22718"/>
    <cellStyle name="Normal 23 5 3 2 7" xfId="10072"/>
    <cellStyle name="Normal 23 5 3 3" xfId="4963"/>
    <cellStyle name="Normal 23 5 3 3 2" xfId="6221"/>
    <cellStyle name="Normal 23 5 3 3 2 2" xfId="37829"/>
    <cellStyle name="Normal 23 5 3 3 2 3" xfId="24972"/>
    <cellStyle name="Normal 23 5 3 3 2 4" xfId="15597"/>
    <cellStyle name="Normal 23 5 3 3 3" xfId="36571"/>
    <cellStyle name="Normal 23 5 3 3 4" xfId="23714"/>
    <cellStyle name="Normal 23 5 3 3 5" xfId="14339"/>
    <cellStyle name="Normal 23 5 3 4" xfId="5552"/>
    <cellStyle name="Normal 23 5 3 4 2" xfId="37160"/>
    <cellStyle name="Normal 23 5 3 4 3" xfId="24303"/>
    <cellStyle name="Normal 23 5 3 4 4" xfId="14928"/>
    <cellStyle name="Normal 23 5 3 5" xfId="4293"/>
    <cellStyle name="Normal 23 5 3 5 2" xfId="35907"/>
    <cellStyle name="Normal 23 5 3 5 3" xfId="23049"/>
    <cellStyle name="Normal 23 5 3 5 4" xfId="13674"/>
    <cellStyle name="Normal 23 5 3 6" xfId="19206"/>
    <cellStyle name="Normal 23 5 3 7" xfId="28582"/>
    <cellStyle name="Normal 23 5 3 8" xfId="32054"/>
    <cellStyle name="Normal 23 5 3 9" xfId="9702"/>
    <cellStyle name="Normal 23 5 30" xfId="3881"/>
    <cellStyle name="Normal 23 5 30 2" xfId="9342"/>
    <cellStyle name="Normal 23 5 30 2 2" xfId="40948"/>
    <cellStyle name="Normal 23 5 30 2 3" xfId="28091"/>
    <cellStyle name="Normal 23 5 30 2 4" xfId="18716"/>
    <cellStyle name="Normal 23 5 30 3" xfId="22438"/>
    <cellStyle name="Normal 23 5 30 4" xfId="31814"/>
    <cellStyle name="Normal 23 5 30 5" xfId="35537"/>
    <cellStyle name="Normal 23 5 30 6" xfId="13304"/>
    <cellStyle name="Normal 23 5 31" xfId="485"/>
    <cellStyle name="Normal 23 5 31 2" xfId="9462"/>
    <cellStyle name="Normal 23 5 31 2 2" xfId="41068"/>
    <cellStyle name="Normal 23 5 31 2 3" xfId="28211"/>
    <cellStyle name="Normal 23 5 31 2 4" xfId="18836"/>
    <cellStyle name="Normal 23 5 31 3" xfId="22558"/>
    <cellStyle name="Normal 23 5 31 4" xfId="28452"/>
    <cellStyle name="Normal 23 5 31 5" xfId="32416"/>
    <cellStyle name="Normal 23 5 31 6" xfId="9942"/>
    <cellStyle name="Normal 23 5 32" xfId="364"/>
    <cellStyle name="Normal 23 5 32 2" xfId="6728"/>
    <cellStyle name="Normal 23 5 32 2 2" xfId="38334"/>
    <cellStyle name="Normal 23 5 32 2 3" xfId="25477"/>
    <cellStyle name="Normal 23 5 32 2 4" xfId="16102"/>
    <cellStyle name="Normal 23 5 32 3" xfId="19076"/>
    <cellStyle name="Normal 23 5 32 4" xfId="9822"/>
    <cellStyle name="Normal 23 5 33" xfId="4046"/>
    <cellStyle name="Normal 23 5 33 2" xfId="35660"/>
    <cellStyle name="Normal 23 5 33 3" xfId="22802"/>
    <cellStyle name="Normal 23 5 33 4" xfId="13427"/>
    <cellStyle name="Normal 23 5 34" xfId="18956"/>
    <cellStyle name="Normal 23 5 35" xfId="28332"/>
    <cellStyle name="Normal 23 5 36" xfId="31934"/>
    <cellStyle name="Normal 23 5 37" xfId="9582"/>
    <cellStyle name="Normal 23 5 4" xfId="761"/>
    <cellStyle name="Normal 23 5 4 2" xfId="4965"/>
    <cellStyle name="Normal 23 5 4 2 2" xfId="6223"/>
    <cellStyle name="Normal 23 5 4 2 2 2" xfId="37831"/>
    <cellStyle name="Normal 23 5 4 2 2 3" xfId="24974"/>
    <cellStyle name="Normal 23 5 4 2 2 4" xfId="15599"/>
    <cellStyle name="Normal 23 5 4 2 3" xfId="36573"/>
    <cellStyle name="Normal 23 5 4 2 4" xfId="23716"/>
    <cellStyle name="Normal 23 5 4 2 5" xfId="14341"/>
    <cellStyle name="Normal 23 5 4 3" xfId="5731"/>
    <cellStyle name="Normal 23 5 4 3 2" xfId="37339"/>
    <cellStyle name="Normal 23 5 4 3 3" xfId="24482"/>
    <cellStyle name="Normal 23 5 4 3 4" xfId="15107"/>
    <cellStyle name="Normal 23 5 4 4" xfId="4471"/>
    <cellStyle name="Normal 23 5 4 4 2" xfId="36085"/>
    <cellStyle name="Normal 23 5 4 4 3" xfId="23227"/>
    <cellStyle name="Normal 23 5 4 4 4" xfId="13852"/>
    <cellStyle name="Normal 23 5 4 5" xfId="19348"/>
    <cellStyle name="Normal 23 5 4 6" xfId="28724"/>
    <cellStyle name="Normal 23 5 4 7" xfId="32175"/>
    <cellStyle name="Normal 23 5 4 8" xfId="10214"/>
    <cellStyle name="Normal 23 5 5" xfId="878"/>
    <cellStyle name="Normal 23 5 5 2" xfId="4966"/>
    <cellStyle name="Normal 23 5 5 2 2" xfId="6224"/>
    <cellStyle name="Normal 23 5 5 2 2 2" xfId="37832"/>
    <cellStyle name="Normal 23 5 5 2 2 3" xfId="24975"/>
    <cellStyle name="Normal 23 5 5 2 2 4" xfId="15600"/>
    <cellStyle name="Normal 23 5 5 2 3" xfId="36574"/>
    <cellStyle name="Normal 23 5 5 2 4" xfId="23717"/>
    <cellStyle name="Normal 23 5 5 2 5" xfId="14342"/>
    <cellStyle name="Normal 23 5 5 3" xfId="5907"/>
    <cellStyle name="Normal 23 5 5 3 2" xfId="37515"/>
    <cellStyle name="Normal 23 5 5 3 3" xfId="24658"/>
    <cellStyle name="Normal 23 5 5 3 4" xfId="15283"/>
    <cellStyle name="Normal 23 5 5 4" xfId="4648"/>
    <cellStyle name="Normal 23 5 5 4 2" xfId="36259"/>
    <cellStyle name="Normal 23 5 5 4 3" xfId="23402"/>
    <cellStyle name="Normal 23 5 5 4 4" xfId="14027"/>
    <cellStyle name="Normal 23 5 5 5" xfId="19464"/>
    <cellStyle name="Normal 23 5 5 6" xfId="28840"/>
    <cellStyle name="Normal 23 5 5 7" xfId="32564"/>
    <cellStyle name="Normal 23 5 5 8" xfId="10330"/>
    <cellStyle name="Normal 23 5 6" xfId="994"/>
    <cellStyle name="Normal 23 5 6 2" xfId="6215"/>
    <cellStyle name="Normal 23 5 6 2 2" xfId="37823"/>
    <cellStyle name="Normal 23 5 6 2 3" xfId="24966"/>
    <cellStyle name="Normal 23 5 6 2 4" xfId="15591"/>
    <cellStyle name="Normal 23 5 6 3" xfId="4957"/>
    <cellStyle name="Normal 23 5 6 3 2" xfId="36565"/>
    <cellStyle name="Normal 23 5 6 3 3" xfId="23708"/>
    <cellStyle name="Normal 23 5 6 3 4" xfId="14333"/>
    <cellStyle name="Normal 23 5 6 4" xfId="19579"/>
    <cellStyle name="Normal 23 5 6 5" xfId="28955"/>
    <cellStyle name="Normal 23 5 6 6" xfId="32679"/>
    <cellStyle name="Normal 23 5 6 7" xfId="10445"/>
    <cellStyle name="Normal 23 5 7" xfId="1110"/>
    <cellStyle name="Normal 23 5 7 2" xfId="6682"/>
    <cellStyle name="Normal 23 5 7 2 2" xfId="38288"/>
    <cellStyle name="Normal 23 5 7 2 3" xfId="25431"/>
    <cellStyle name="Normal 23 5 7 2 4" xfId="16056"/>
    <cellStyle name="Normal 23 5 7 3" xfId="4163"/>
    <cellStyle name="Normal 23 5 7 3 2" xfId="35777"/>
    <cellStyle name="Normal 23 5 7 3 3" xfId="22919"/>
    <cellStyle name="Normal 23 5 7 3 4" xfId="13544"/>
    <cellStyle name="Normal 23 5 7 4" xfId="19694"/>
    <cellStyle name="Normal 23 5 7 5" xfId="29070"/>
    <cellStyle name="Normal 23 5 7 6" xfId="32794"/>
    <cellStyle name="Normal 23 5 7 7" xfId="10560"/>
    <cellStyle name="Normal 23 5 8" xfId="1225"/>
    <cellStyle name="Normal 23 5 8 2" xfId="5419"/>
    <cellStyle name="Normal 23 5 8 2 2" xfId="37027"/>
    <cellStyle name="Normal 23 5 8 2 3" xfId="24170"/>
    <cellStyle name="Normal 23 5 8 2 4" xfId="14795"/>
    <cellStyle name="Normal 23 5 8 3" xfId="19808"/>
    <cellStyle name="Normal 23 5 8 4" xfId="29184"/>
    <cellStyle name="Normal 23 5 8 5" xfId="32908"/>
    <cellStyle name="Normal 23 5 8 6" xfId="10674"/>
    <cellStyle name="Normal 23 5 9" xfId="1340"/>
    <cellStyle name="Normal 23 5 9 2" xfId="6628"/>
    <cellStyle name="Normal 23 5 9 2 2" xfId="38236"/>
    <cellStyle name="Normal 23 5 9 2 3" xfId="25379"/>
    <cellStyle name="Normal 23 5 9 2 4" xfId="16004"/>
    <cellStyle name="Normal 23 5 9 3" xfId="19922"/>
    <cellStyle name="Normal 23 5 9 4" xfId="29298"/>
    <cellStyle name="Normal 23 5 9 5" xfId="33022"/>
    <cellStyle name="Normal 23 5 9 6" xfId="10788"/>
    <cellStyle name="Normal 23 6" xfId="120"/>
    <cellStyle name="Normal 23 6 10" xfId="1452"/>
    <cellStyle name="Normal 23 6 10 2" xfId="6805"/>
    <cellStyle name="Normal 23 6 10 2 2" xfId="38411"/>
    <cellStyle name="Normal 23 6 10 2 3" xfId="25554"/>
    <cellStyle name="Normal 23 6 10 2 4" xfId="16179"/>
    <cellStyle name="Normal 23 6 10 3" xfId="20033"/>
    <cellStyle name="Normal 23 6 10 4" xfId="29409"/>
    <cellStyle name="Normal 23 6 10 5" xfId="33133"/>
    <cellStyle name="Normal 23 6 10 6" xfId="10899"/>
    <cellStyle name="Normal 23 6 11" xfId="1584"/>
    <cellStyle name="Normal 23 6 11 2" xfId="7064"/>
    <cellStyle name="Normal 23 6 11 2 2" xfId="38670"/>
    <cellStyle name="Normal 23 6 11 2 3" xfId="25813"/>
    <cellStyle name="Normal 23 6 11 2 4" xfId="16438"/>
    <cellStyle name="Normal 23 6 11 3" xfId="20160"/>
    <cellStyle name="Normal 23 6 11 4" xfId="29536"/>
    <cellStyle name="Normal 23 6 11 5" xfId="33259"/>
    <cellStyle name="Normal 23 6 11 6" xfId="11026"/>
    <cellStyle name="Normal 23 6 12" xfId="1700"/>
    <cellStyle name="Normal 23 6 12 2" xfId="7179"/>
    <cellStyle name="Normal 23 6 12 2 2" xfId="38785"/>
    <cellStyle name="Normal 23 6 12 2 3" xfId="25928"/>
    <cellStyle name="Normal 23 6 12 2 4" xfId="16553"/>
    <cellStyle name="Normal 23 6 12 3" xfId="20275"/>
    <cellStyle name="Normal 23 6 12 4" xfId="29651"/>
    <cellStyle name="Normal 23 6 12 5" xfId="33374"/>
    <cellStyle name="Normal 23 6 12 6" xfId="11141"/>
    <cellStyle name="Normal 23 6 13" xfId="1874"/>
    <cellStyle name="Normal 23 6 13 2" xfId="7352"/>
    <cellStyle name="Normal 23 6 13 2 2" xfId="38958"/>
    <cellStyle name="Normal 23 6 13 2 3" xfId="26101"/>
    <cellStyle name="Normal 23 6 13 2 4" xfId="16726"/>
    <cellStyle name="Normal 23 6 13 3" xfId="20448"/>
    <cellStyle name="Normal 23 6 13 4" xfId="29824"/>
    <cellStyle name="Normal 23 6 13 5" xfId="33547"/>
    <cellStyle name="Normal 23 6 13 6" xfId="11314"/>
    <cellStyle name="Normal 23 6 14" xfId="1992"/>
    <cellStyle name="Normal 23 6 14 2" xfId="7469"/>
    <cellStyle name="Normal 23 6 14 2 2" xfId="39075"/>
    <cellStyle name="Normal 23 6 14 2 3" xfId="26218"/>
    <cellStyle name="Normal 23 6 14 2 4" xfId="16843"/>
    <cellStyle name="Normal 23 6 14 3" xfId="20565"/>
    <cellStyle name="Normal 23 6 14 4" xfId="29941"/>
    <cellStyle name="Normal 23 6 14 5" xfId="33664"/>
    <cellStyle name="Normal 23 6 14 6" xfId="11431"/>
    <cellStyle name="Normal 23 6 15" xfId="2109"/>
    <cellStyle name="Normal 23 6 15 2" xfId="7585"/>
    <cellStyle name="Normal 23 6 15 2 2" xfId="39191"/>
    <cellStyle name="Normal 23 6 15 2 3" xfId="26334"/>
    <cellStyle name="Normal 23 6 15 2 4" xfId="16959"/>
    <cellStyle name="Normal 23 6 15 3" xfId="20681"/>
    <cellStyle name="Normal 23 6 15 4" xfId="30057"/>
    <cellStyle name="Normal 23 6 15 5" xfId="33780"/>
    <cellStyle name="Normal 23 6 15 6" xfId="11547"/>
    <cellStyle name="Normal 23 6 16" xfId="2228"/>
    <cellStyle name="Normal 23 6 16 2" xfId="7703"/>
    <cellStyle name="Normal 23 6 16 2 2" xfId="39309"/>
    <cellStyle name="Normal 23 6 16 2 3" xfId="26452"/>
    <cellStyle name="Normal 23 6 16 2 4" xfId="17077"/>
    <cellStyle name="Normal 23 6 16 3" xfId="20799"/>
    <cellStyle name="Normal 23 6 16 4" xfId="30175"/>
    <cellStyle name="Normal 23 6 16 5" xfId="33898"/>
    <cellStyle name="Normal 23 6 16 6" xfId="11665"/>
    <cellStyle name="Normal 23 6 17" xfId="2347"/>
    <cellStyle name="Normal 23 6 17 2" xfId="7821"/>
    <cellStyle name="Normal 23 6 17 2 2" xfId="39427"/>
    <cellStyle name="Normal 23 6 17 2 3" xfId="26570"/>
    <cellStyle name="Normal 23 6 17 2 4" xfId="17195"/>
    <cellStyle name="Normal 23 6 17 3" xfId="20917"/>
    <cellStyle name="Normal 23 6 17 4" xfId="30293"/>
    <cellStyle name="Normal 23 6 17 5" xfId="34016"/>
    <cellStyle name="Normal 23 6 17 6" xfId="11783"/>
    <cellStyle name="Normal 23 6 18" xfId="2464"/>
    <cellStyle name="Normal 23 6 18 2" xfId="7937"/>
    <cellStyle name="Normal 23 6 18 2 2" xfId="39543"/>
    <cellStyle name="Normal 23 6 18 2 3" xfId="26686"/>
    <cellStyle name="Normal 23 6 18 2 4" xfId="17311"/>
    <cellStyle name="Normal 23 6 18 3" xfId="21033"/>
    <cellStyle name="Normal 23 6 18 4" xfId="30409"/>
    <cellStyle name="Normal 23 6 18 5" xfId="34132"/>
    <cellStyle name="Normal 23 6 18 6" xfId="11899"/>
    <cellStyle name="Normal 23 6 19" xfId="2582"/>
    <cellStyle name="Normal 23 6 19 2" xfId="8054"/>
    <cellStyle name="Normal 23 6 19 2 2" xfId="39660"/>
    <cellStyle name="Normal 23 6 19 2 3" xfId="26803"/>
    <cellStyle name="Normal 23 6 19 2 4" xfId="17428"/>
    <cellStyle name="Normal 23 6 19 3" xfId="21150"/>
    <cellStyle name="Normal 23 6 19 4" xfId="30526"/>
    <cellStyle name="Normal 23 6 19 5" xfId="34249"/>
    <cellStyle name="Normal 23 6 19 6" xfId="12016"/>
    <cellStyle name="Normal 23 6 2" xfId="189"/>
    <cellStyle name="Normal 23 6 2 10" xfId="1653"/>
    <cellStyle name="Normal 23 6 2 10 2" xfId="7133"/>
    <cellStyle name="Normal 23 6 2 10 2 2" xfId="38739"/>
    <cellStyle name="Normal 23 6 2 10 2 3" xfId="25882"/>
    <cellStyle name="Normal 23 6 2 10 2 4" xfId="16507"/>
    <cellStyle name="Normal 23 6 2 10 3" xfId="20229"/>
    <cellStyle name="Normal 23 6 2 10 4" xfId="29605"/>
    <cellStyle name="Normal 23 6 2 10 5" xfId="33328"/>
    <cellStyle name="Normal 23 6 2 10 6" xfId="11095"/>
    <cellStyle name="Normal 23 6 2 11" xfId="1769"/>
    <cellStyle name="Normal 23 6 2 11 2" xfId="7248"/>
    <cellStyle name="Normal 23 6 2 11 2 2" xfId="38854"/>
    <cellStyle name="Normal 23 6 2 11 2 3" xfId="25997"/>
    <cellStyle name="Normal 23 6 2 11 2 4" xfId="16622"/>
    <cellStyle name="Normal 23 6 2 11 3" xfId="20344"/>
    <cellStyle name="Normal 23 6 2 11 4" xfId="29720"/>
    <cellStyle name="Normal 23 6 2 11 5" xfId="33443"/>
    <cellStyle name="Normal 23 6 2 11 6" xfId="11210"/>
    <cellStyle name="Normal 23 6 2 12" xfId="1943"/>
    <cellStyle name="Normal 23 6 2 12 2" xfId="7421"/>
    <cellStyle name="Normal 23 6 2 12 2 2" xfId="39027"/>
    <cellStyle name="Normal 23 6 2 12 2 3" xfId="26170"/>
    <cellStyle name="Normal 23 6 2 12 2 4" xfId="16795"/>
    <cellStyle name="Normal 23 6 2 12 3" xfId="20517"/>
    <cellStyle name="Normal 23 6 2 12 4" xfId="29893"/>
    <cellStyle name="Normal 23 6 2 12 5" xfId="33616"/>
    <cellStyle name="Normal 23 6 2 12 6" xfId="11383"/>
    <cellStyle name="Normal 23 6 2 13" xfId="2061"/>
    <cellStyle name="Normal 23 6 2 13 2" xfId="7538"/>
    <cellStyle name="Normal 23 6 2 13 2 2" xfId="39144"/>
    <cellStyle name="Normal 23 6 2 13 2 3" xfId="26287"/>
    <cellStyle name="Normal 23 6 2 13 2 4" xfId="16912"/>
    <cellStyle name="Normal 23 6 2 13 3" xfId="20634"/>
    <cellStyle name="Normal 23 6 2 13 4" xfId="30010"/>
    <cellStyle name="Normal 23 6 2 13 5" xfId="33733"/>
    <cellStyle name="Normal 23 6 2 13 6" xfId="11500"/>
    <cellStyle name="Normal 23 6 2 14" xfId="2178"/>
    <cellStyle name="Normal 23 6 2 14 2" xfId="7654"/>
    <cellStyle name="Normal 23 6 2 14 2 2" xfId="39260"/>
    <cellStyle name="Normal 23 6 2 14 2 3" xfId="26403"/>
    <cellStyle name="Normal 23 6 2 14 2 4" xfId="17028"/>
    <cellStyle name="Normal 23 6 2 14 3" xfId="20750"/>
    <cellStyle name="Normal 23 6 2 14 4" xfId="30126"/>
    <cellStyle name="Normal 23 6 2 14 5" xfId="33849"/>
    <cellStyle name="Normal 23 6 2 14 6" xfId="11616"/>
    <cellStyle name="Normal 23 6 2 15" xfId="2297"/>
    <cellStyle name="Normal 23 6 2 15 2" xfId="7772"/>
    <cellStyle name="Normal 23 6 2 15 2 2" xfId="39378"/>
    <cellStyle name="Normal 23 6 2 15 2 3" xfId="26521"/>
    <cellStyle name="Normal 23 6 2 15 2 4" xfId="17146"/>
    <cellStyle name="Normal 23 6 2 15 3" xfId="20868"/>
    <cellStyle name="Normal 23 6 2 15 4" xfId="30244"/>
    <cellStyle name="Normal 23 6 2 15 5" xfId="33967"/>
    <cellStyle name="Normal 23 6 2 15 6" xfId="11734"/>
    <cellStyle name="Normal 23 6 2 16" xfId="2416"/>
    <cellStyle name="Normal 23 6 2 16 2" xfId="7890"/>
    <cellStyle name="Normal 23 6 2 16 2 2" xfId="39496"/>
    <cellStyle name="Normal 23 6 2 16 2 3" xfId="26639"/>
    <cellStyle name="Normal 23 6 2 16 2 4" xfId="17264"/>
    <cellStyle name="Normal 23 6 2 16 3" xfId="20986"/>
    <cellStyle name="Normal 23 6 2 16 4" xfId="30362"/>
    <cellStyle name="Normal 23 6 2 16 5" xfId="34085"/>
    <cellStyle name="Normal 23 6 2 16 6" xfId="11852"/>
    <cellStyle name="Normal 23 6 2 17" xfId="2533"/>
    <cellStyle name="Normal 23 6 2 17 2" xfId="8006"/>
    <cellStyle name="Normal 23 6 2 17 2 2" xfId="39612"/>
    <cellStyle name="Normal 23 6 2 17 2 3" xfId="26755"/>
    <cellStyle name="Normal 23 6 2 17 2 4" xfId="17380"/>
    <cellStyle name="Normal 23 6 2 17 3" xfId="21102"/>
    <cellStyle name="Normal 23 6 2 17 4" xfId="30478"/>
    <cellStyle name="Normal 23 6 2 17 5" xfId="34201"/>
    <cellStyle name="Normal 23 6 2 17 6" xfId="11968"/>
    <cellStyle name="Normal 23 6 2 18" xfId="2651"/>
    <cellStyle name="Normal 23 6 2 18 2" xfId="8123"/>
    <cellStyle name="Normal 23 6 2 18 2 2" xfId="39729"/>
    <cellStyle name="Normal 23 6 2 18 2 3" xfId="26872"/>
    <cellStyle name="Normal 23 6 2 18 2 4" xfId="17497"/>
    <cellStyle name="Normal 23 6 2 18 3" xfId="21219"/>
    <cellStyle name="Normal 23 6 2 18 4" xfId="30595"/>
    <cellStyle name="Normal 23 6 2 18 5" xfId="34318"/>
    <cellStyle name="Normal 23 6 2 18 6" xfId="12085"/>
    <cellStyle name="Normal 23 6 2 19" xfId="2771"/>
    <cellStyle name="Normal 23 6 2 19 2" xfId="8242"/>
    <cellStyle name="Normal 23 6 2 19 2 2" xfId="39848"/>
    <cellStyle name="Normal 23 6 2 19 2 3" xfId="26991"/>
    <cellStyle name="Normal 23 6 2 19 2 4" xfId="17616"/>
    <cellStyle name="Normal 23 6 2 19 3" xfId="21338"/>
    <cellStyle name="Normal 23 6 2 19 4" xfId="30714"/>
    <cellStyle name="Normal 23 6 2 19 5" xfId="34437"/>
    <cellStyle name="Normal 23 6 2 19 6" xfId="12204"/>
    <cellStyle name="Normal 23 6 2 2" xfId="310"/>
    <cellStyle name="Normal 23 6 2 2 2" xfId="665"/>
    <cellStyle name="Normal 23 6 2 2 2 2" xfId="4970"/>
    <cellStyle name="Normal 23 6 2 2 2 2 2" xfId="6228"/>
    <cellStyle name="Normal 23 6 2 2 2 2 2 2" xfId="37836"/>
    <cellStyle name="Normal 23 6 2 2 2 2 2 3" xfId="24979"/>
    <cellStyle name="Normal 23 6 2 2 2 2 2 4" xfId="15604"/>
    <cellStyle name="Normal 23 6 2 2 2 2 3" xfId="36578"/>
    <cellStyle name="Normal 23 6 2 2 2 2 4" xfId="23721"/>
    <cellStyle name="Normal 23 6 2 2 2 2 5" xfId="14346"/>
    <cellStyle name="Normal 23 6 2 2 2 3" xfId="5732"/>
    <cellStyle name="Normal 23 6 2 2 2 3 2" xfId="37340"/>
    <cellStyle name="Normal 23 6 2 2 2 3 3" xfId="24483"/>
    <cellStyle name="Normal 23 6 2 2 2 3 4" xfId="15108"/>
    <cellStyle name="Normal 23 6 2 2 2 4" xfId="4472"/>
    <cellStyle name="Normal 23 6 2 2 2 4 2" xfId="36086"/>
    <cellStyle name="Normal 23 6 2 2 2 4 3" xfId="23228"/>
    <cellStyle name="Normal 23 6 2 2 2 4 4" xfId="13853"/>
    <cellStyle name="Normal 23 6 2 2 2 5" xfId="32361"/>
    <cellStyle name="Normal 23 6 2 2 2 6" xfId="22686"/>
    <cellStyle name="Normal 23 6 2 2 2 7" xfId="10119"/>
    <cellStyle name="Normal 23 6 2 2 3" xfId="4969"/>
    <cellStyle name="Normal 23 6 2 2 3 2" xfId="6227"/>
    <cellStyle name="Normal 23 6 2 2 3 2 2" xfId="37835"/>
    <cellStyle name="Normal 23 6 2 2 3 2 3" xfId="24978"/>
    <cellStyle name="Normal 23 6 2 2 3 2 4" xfId="15603"/>
    <cellStyle name="Normal 23 6 2 2 3 3" xfId="36577"/>
    <cellStyle name="Normal 23 6 2 2 3 4" xfId="23720"/>
    <cellStyle name="Normal 23 6 2 2 3 5" xfId="14345"/>
    <cellStyle name="Normal 23 6 2 2 4" xfId="5600"/>
    <cellStyle name="Normal 23 6 2 2 4 2" xfId="37208"/>
    <cellStyle name="Normal 23 6 2 2 4 3" xfId="24351"/>
    <cellStyle name="Normal 23 6 2 2 4 4" xfId="14976"/>
    <cellStyle name="Normal 23 6 2 2 5" xfId="4340"/>
    <cellStyle name="Normal 23 6 2 2 5 2" xfId="35954"/>
    <cellStyle name="Normal 23 6 2 2 5 3" xfId="23096"/>
    <cellStyle name="Normal 23 6 2 2 5 4" xfId="13721"/>
    <cellStyle name="Normal 23 6 2 2 6" xfId="19253"/>
    <cellStyle name="Normal 23 6 2 2 7" xfId="28629"/>
    <cellStyle name="Normal 23 6 2 2 8" xfId="32120"/>
    <cellStyle name="Normal 23 6 2 2 9" xfId="9768"/>
    <cellStyle name="Normal 23 6 2 20" xfId="2886"/>
    <cellStyle name="Normal 23 6 2 20 2" xfId="8356"/>
    <cellStyle name="Normal 23 6 2 20 2 2" xfId="39962"/>
    <cellStyle name="Normal 23 6 2 20 2 3" xfId="27105"/>
    <cellStyle name="Normal 23 6 2 20 2 4" xfId="17730"/>
    <cellStyle name="Normal 23 6 2 20 3" xfId="21452"/>
    <cellStyle name="Normal 23 6 2 20 4" xfId="30828"/>
    <cellStyle name="Normal 23 6 2 20 5" xfId="34551"/>
    <cellStyle name="Normal 23 6 2 20 6" xfId="12318"/>
    <cellStyle name="Normal 23 6 2 21" xfId="3001"/>
    <cellStyle name="Normal 23 6 2 21 2" xfId="8470"/>
    <cellStyle name="Normal 23 6 2 21 2 2" xfId="40076"/>
    <cellStyle name="Normal 23 6 2 21 2 3" xfId="27219"/>
    <cellStyle name="Normal 23 6 2 21 2 4" xfId="17844"/>
    <cellStyle name="Normal 23 6 2 21 3" xfId="21566"/>
    <cellStyle name="Normal 23 6 2 21 4" xfId="30942"/>
    <cellStyle name="Normal 23 6 2 21 5" xfId="34665"/>
    <cellStyle name="Normal 23 6 2 21 6" xfId="12432"/>
    <cellStyle name="Normal 23 6 2 22" xfId="3116"/>
    <cellStyle name="Normal 23 6 2 22 2" xfId="8584"/>
    <cellStyle name="Normal 23 6 2 22 2 2" xfId="40190"/>
    <cellStyle name="Normal 23 6 2 22 2 3" xfId="27333"/>
    <cellStyle name="Normal 23 6 2 22 2 4" xfId="17958"/>
    <cellStyle name="Normal 23 6 2 22 3" xfId="21680"/>
    <cellStyle name="Normal 23 6 2 22 4" xfId="31056"/>
    <cellStyle name="Normal 23 6 2 22 5" xfId="34779"/>
    <cellStyle name="Normal 23 6 2 22 6" xfId="12546"/>
    <cellStyle name="Normal 23 6 2 23" xfId="3231"/>
    <cellStyle name="Normal 23 6 2 23 2" xfId="8698"/>
    <cellStyle name="Normal 23 6 2 23 2 2" xfId="40304"/>
    <cellStyle name="Normal 23 6 2 23 2 3" xfId="27447"/>
    <cellStyle name="Normal 23 6 2 23 2 4" xfId="18072"/>
    <cellStyle name="Normal 23 6 2 23 3" xfId="21794"/>
    <cellStyle name="Normal 23 6 2 23 4" xfId="31170"/>
    <cellStyle name="Normal 23 6 2 23 5" xfId="34893"/>
    <cellStyle name="Normal 23 6 2 23 6" xfId="12660"/>
    <cellStyle name="Normal 23 6 2 24" xfId="3346"/>
    <cellStyle name="Normal 23 6 2 24 2" xfId="8812"/>
    <cellStyle name="Normal 23 6 2 24 2 2" xfId="40418"/>
    <cellStyle name="Normal 23 6 2 24 2 3" xfId="27561"/>
    <cellStyle name="Normal 23 6 2 24 2 4" xfId="18186"/>
    <cellStyle name="Normal 23 6 2 24 3" xfId="21908"/>
    <cellStyle name="Normal 23 6 2 24 4" xfId="31284"/>
    <cellStyle name="Normal 23 6 2 24 5" xfId="35007"/>
    <cellStyle name="Normal 23 6 2 24 6" xfId="12774"/>
    <cellStyle name="Normal 23 6 2 25" xfId="3464"/>
    <cellStyle name="Normal 23 6 2 25 2" xfId="8929"/>
    <cellStyle name="Normal 23 6 2 25 2 2" xfId="40535"/>
    <cellStyle name="Normal 23 6 2 25 2 3" xfId="27678"/>
    <cellStyle name="Normal 23 6 2 25 2 4" xfId="18303"/>
    <cellStyle name="Normal 23 6 2 25 3" xfId="22025"/>
    <cellStyle name="Normal 23 6 2 25 4" xfId="31401"/>
    <cellStyle name="Normal 23 6 2 25 5" xfId="35124"/>
    <cellStyle name="Normal 23 6 2 25 6" xfId="12891"/>
    <cellStyle name="Normal 23 6 2 26" xfId="3584"/>
    <cellStyle name="Normal 23 6 2 26 2" xfId="9048"/>
    <cellStyle name="Normal 23 6 2 26 2 2" xfId="40654"/>
    <cellStyle name="Normal 23 6 2 26 2 3" xfId="27797"/>
    <cellStyle name="Normal 23 6 2 26 2 4" xfId="18422"/>
    <cellStyle name="Normal 23 6 2 26 3" xfId="22144"/>
    <cellStyle name="Normal 23 6 2 26 4" xfId="31520"/>
    <cellStyle name="Normal 23 6 2 26 5" xfId="35243"/>
    <cellStyle name="Normal 23 6 2 26 6" xfId="13010"/>
    <cellStyle name="Normal 23 6 2 27" xfId="3716"/>
    <cellStyle name="Normal 23 6 2 27 2" xfId="9179"/>
    <cellStyle name="Normal 23 6 2 27 2 2" xfId="40785"/>
    <cellStyle name="Normal 23 6 2 27 2 3" xfId="27928"/>
    <cellStyle name="Normal 23 6 2 27 2 4" xfId="18553"/>
    <cellStyle name="Normal 23 6 2 27 3" xfId="22275"/>
    <cellStyle name="Normal 23 6 2 27 4" xfId="31651"/>
    <cellStyle name="Normal 23 6 2 27 5" xfId="35374"/>
    <cellStyle name="Normal 23 6 2 27 6" xfId="13141"/>
    <cellStyle name="Normal 23 6 2 28" xfId="3832"/>
    <cellStyle name="Normal 23 6 2 28 2" xfId="9294"/>
    <cellStyle name="Normal 23 6 2 28 2 2" xfId="40900"/>
    <cellStyle name="Normal 23 6 2 28 2 3" xfId="28043"/>
    <cellStyle name="Normal 23 6 2 28 2 4" xfId="18668"/>
    <cellStyle name="Normal 23 6 2 28 3" xfId="22390"/>
    <cellStyle name="Normal 23 6 2 28 4" xfId="31766"/>
    <cellStyle name="Normal 23 6 2 28 5" xfId="35489"/>
    <cellStyle name="Normal 23 6 2 28 6" xfId="13256"/>
    <cellStyle name="Normal 23 6 2 29" xfId="3947"/>
    <cellStyle name="Normal 23 6 2 29 2" xfId="9408"/>
    <cellStyle name="Normal 23 6 2 29 2 2" xfId="41014"/>
    <cellStyle name="Normal 23 6 2 29 2 3" xfId="28157"/>
    <cellStyle name="Normal 23 6 2 29 2 4" xfId="18782"/>
    <cellStyle name="Normal 23 6 2 29 3" xfId="22504"/>
    <cellStyle name="Normal 23 6 2 29 4" xfId="31880"/>
    <cellStyle name="Normal 23 6 2 29 5" xfId="35603"/>
    <cellStyle name="Normal 23 6 2 29 6" xfId="13370"/>
    <cellStyle name="Normal 23 6 2 3" xfId="827"/>
    <cellStyle name="Normal 23 6 2 3 2" xfId="4971"/>
    <cellStyle name="Normal 23 6 2 3 2 2" xfId="6229"/>
    <cellStyle name="Normal 23 6 2 3 2 2 2" xfId="37837"/>
    <cellStyle name="Normal 23 6 2 3 2 2 3" xfId="24980"/>
    <cellStyle name="Normal 23 6 2 3 2 2 4" xfId="15605"/>
    <cellStyle name="Normal 23 6 2 3 2 3" xfId="36579"/>
    <cellStyle name="Normal 23 6 2 3 2 4" xfId="23722"/>
    <cellStyle name="Normal 23 6 2 3 2 5" xfId="14347"/>
    <cellStyle name="Normal 23 6 2 3 3" xfId="5733"/>
    <cellStyle name="Normal 23 6 2 3 3 2" xfId="37341"/>
    <cellStyle name="Normal 23 6 2 3 3 3" xfId="24484"/>
    <cellStyle name="Normal 23 6 2 3 3 4" xfId="15109"/>
    <cellStyle name="Normal 23 6 2 3 4" xfId="4473"/>
    <cellStyle name="Normal 23 6 2 3 4 2" xfId="36087"/>
    <cellStyle name="Normal 23 6 2 3 4 3" xfId="23229"/>
    <cellStyle name="Normal 23 6 2 3 4 4" xfId="13854"/>
    <cellStyle name="Normal 23 6 2 3 5" xfId="19414"/>
    <cellStyle name="Normal 23 6 2 3 6" xfId="28790"/>
    <cellStyle name="Normal 23 6 2 3 7" xfId="32241"/>
    <cellStyle name="Normal 23 6 2 3 8" xfId="10280"/>
    <cellStyle name="Normal 23 6 2 30" xfId="551"/>
    <cellStyle name="Normal 23 6 2 30 2" xfId="9528"/>
    <cellStyle name="Normal 23 6 2 30 2 2" xfId="41134"/>
    <cellStyle name="Normal 23 6 2 30 2 3" xfId="28277"/>
    <cellStyle name="Normal 23 6 2 30 2 4" xfId="18902"/>
    <cellStyle name="Normal 23 6 2 30 3" xfId="22624"/>
    <cellStyle name="Normal 23 6 2 30 4" xfId="28518"/>
    <cellStyle name="Normal 23 6 2 30 5" xfId="32482"/>
    <cellStyle name="Normal 23 6 2 30 6" xfId="10008"/>
    <cellStyle name="Normal 23 6 2 31" xfId="430"/>
    <cellStyle name="Normal 23 6 2 31 2" xfId="6835"/>
    <cellStyle name="Normal 23 6 2 31 2 2" xfId="38441"/>
    <cellStyle name="Normal 23 6 2 31 2 3" xfId="25584"/>
    <cellStyle name="Normal 23 6 2 31 2 4" xfId="16209"/>
    <cellStyle name="Normal 23 6 2 31 3" xfId="19142"/>
    <cellStyle name="Normal 23 6 2 31 4" xfId="9888"/>
    <cellStyle name="Normal 23 6 2 32" xfId="4112"/>
    <cellStyle name="Normal 23 6 2 32 2" xfId="35726"/>
    <cellStyle name="Normal 23 6 2 32 3" xfId="22868"/>
    <cellStyle name="Normal 23 6 2 32 4" xfId="13493"/>
    <cellStyle name="Normal 23 6 2 33" xfId="19022"/>
    <cellStyle name="Normal 23 6 2 34" xfId="28398"/>
    <cellStyle name="Normal 23 6 2 35" xfId="32000"/>
    <cellStyle name="Normal 23 6 2 36" xfId="9648"/>
    <cellStyle name="Normal 23 6 2 4" xfId="944"/>
    <cellStyle name="Normal 23 6 2 4 2" xfId="4972"/>
    <cellStyle name="Normal 23 6 2 4 2 2" xfId="6230"/>
    <cellStyle name="Normal 23 6 2 4 2 2 2" xfId="37838"/>
    <cellStyle name="Normal 23 6 2 4 2 2 3" xfId="24981"/>
    <cellStyle name="Normal 23 6 2 4 2 2 4" xfId="15606"/>
    <cellStyle name="Normal 23 6 2 4 2 3" xfId="36580"/>
    <cellStyle name="Normal 23 6 2 4 2 4" xfId="23723"/>
    <cellStyle name="Normal 23 6 2 4 2 5" xfId="14348"/>
    <cellStyle name="Normal 23 6 2 4 3" xfId="5973"/>
    <cellStyle name="Normal 23 6 2 4 3 2" xfId="37581"/>
    <cellStyle name="Normal 23 6 2 4 3 3" xfId="24724"/>
    <cellStyle name="Normal 23 6 2 4 3 4" xfId="15349"/>
    <cellStyle name="Normal 23 6 2 4 4" xfId="4714"/>
    <cellStyle name="Normal 23 6 2 4 4 2" xfId="36325"/>
    <cellStyle name="Normal 23 6 2 4 4 3" xfId="23468"/>
    <cellStyle name="Normal 23 6 2 4 4 4" xfId="14093"/>
    <cellStyle name="Normal 23 6 2 4 5" xfId="19530"/>
    <cellStyle name="Normal 23 6 2 4 6" xfId="28906"/>
    <cellStyle name="Normal 23 6 2 4 7" xfId="32630"/>
    <cellStyle name="Normal 23 6 2 4 8" xfId="10396"/>
    <cellStyle name="Normal 23 6 2 5" xfId="1060"/>
    <cellStyle name="Normal 23 6 2 5 2" xfId="6226"/>
    <cellStyle name="Normal 23 6 2 5 2 2" xfId="37834"/>
    <cellStyle name="Normal 23 6 2 5 2 3" xfId="24977"/>
    <cellStyle name="Normal 23 6 2 5 2 4" xfId="15602"/>
    <cellStyle name="Normal 23 6 2 5 3" xfId="4968"/>
    <cellStyle name="Normal 23 6 2 5 3 2" xfId="36576"/>
    <cellStyle name="Normal 23 6 2 5 3 3" xfId="23719"/>
    <cellStyle name="Normal 23 6 2 5 3 4" xfId="14344"/>
    <cellStyle name="Normal 23 6 2 5 4" xfId="19645"/>
    <cellStyle name="Normal 23 6 2 5 5" xfId="29021"/>
    <cellStyle name="Normal 23 6 2 5 6" xfId="32745"/>
    <cellStyle name="Normal 23 6 2 5 7" xfId="10511"/>
    <cellStyle name="Normal 23 6 2 6" xfId="1176"/>
    <cellStyle name="Normal 23 6 2 6 2" xfId="6720"/>
    <cellStyle name="Normal 23 6 2 6 2 2" xfId="38326"/>
    <cellStyle name="Normal 23 6 2 6 2 3" xfId="25469"/>
    <cellStyle name="Normal 23 6 2 6 2 4" xfId="16094"/>
    <cellStyle name="Normal 23 6 2 6 3" xfId="4229"/>
    <cellStyle name="Normal 23 6 2 6 3 2" xfId="35843"/>
    <cellStyle name="Normal 23 6 2 6 3 3" xfId="22985"/>
    <cellStyle name="Normal 23 6 2 6 3 4" xfId="13610"/>
    <cellStyle name="Normal 23 6 2 6 4" xfId="19760"/>
    <cellStyle name="Normal 23 6 2 6 5" xfId="29136"/>
    <cellStyle name="Normal 23 6 2 6 6" xfId="32860"/>
    <cellStyle name="Normal 23 6 2 6 7" xfId="10626"/>
    <cellStyle name="Normal 23 6 2 7" xfId="1291"/>
    <cellStyle name="Normal 23 6 2 7 2" xfId="5485"/>
    <cellStyle name="Normal 23 6 2 7 2 2" xfId="37093"/>
    <cellStyle name="Normal 23 6 2 7 2 3" xfId="24236"/>
    <cellStyle name="Normal 23 6 2 7 2 4" xfId="14861"/>
    <cellStyle name="Normal 23 6 2 7 3" xfId="19874"/>
    <cellStyle name="Normal 23 6 2 7 4" xfId="29250"/>
    <cellStyle name="Normal 23 6 2 7 5" xfId="32974"/>
    <cellStyle name="Normal 23 6 2 7 6" xfId="10740"/>
    <cellStyle name="Normal 23 6 2 8" xfId="1406"/>
    <cellStyle name="Normal 23 6 2 8 2" xfId="7039"/>
    <cellStyle name="Normal 23 6 2 8 2 2" xfId="38645"/>
    <cellStyle name="Normal 23 6 2 8 2 3" xfId="25788"/>
    <cellStyle name="Normal 23 6 2 8 2 4" xfId="16413"/>
    <cellStyle name="Normal 23 6 2 8 3" xfId="19988"/>
    <cellStyle name="Normal 23 6 2 8 4" xfId="29364"/>
    <cellStyle name="Normal 23 6 2 8 5" xfId="33088"/>
    <cellStyle name="Normal 23 6 2 8 6" xfId="10854"/>
    <cellStyle name="Normal 23 6 2 9" xfId="1521"/>
    <cellStyle name="Normal 23 6 2 9 2" xfId="7010"/>
    <cellStyle name="Normal 23 6 2 9 2 2" xfId="38616"/>
    <cellStyle name="Normal 23 6 2 9 2 3" xfId="25759"/>
    <cellStyle name="Normal 23 6 2 9 2 4" xfId="16384"/>
    <cellStyle name="Normal 23 6 2 9 3" xfId="20102"/>
    <cellStyle name="Normal 23 6 2 9 4" xfId="29478"/>
    <cellStyle name="Normal 23 6 2 9 5" xfId="33202"/>
    <cellStyle name="Normal 23 6 2 9 6" xfId="10968"/>
    <cellStyle name="Normal 23 6 20" xfId="2702"/>
    <cellStyle name="Normal 23 6 20 2" xfId="8173"/>
    <cellStyle name="Normal 23 6 20 2 2" xfId="39779"/>
    <cellStyle name="Normal 23 6 20 2 3" xfId="26922"/>
    <cellStyle name="Normal 23 6 20 2 4" xfId="17547"/>
    <cellStyle name="Normal 23 6 20 3" xfId="21269"/>
    <cellStyle name="Normal 23 6 20 4" xfId="30645"/>
    <cellStyle name="Normal 23 6 20 5" xfId="34368"/>
    <cellStyle name="Normal 23 6 20 6" xfId="12135"/>
    <cellStyle name="Normal 23 6 21" xfId="2817"/>
    <cellStyle name="Normal 23 6 21 2" xfId="8287"/>
    <cellStyle name="Normal 23 6 21 2 2" xfId="39893"/>
    <cellStyle name="Normal 23 6 21 2 3" xfId="27036"/>
    <cellStyle name="Normal 23 6 21 2 4" xfId="17661"/>
    <cellStyle name="Normal 23 6 21 3" xfId="21383"/>
    <cellStyle name="Normal 23 6 21 4" xfId="30759"/>
    <cellStyle name="Normal 23 6 21 5" xfId="34482"/>
    <cellStyle name="Normal 23 6 21 6" xfId="12249"/>
    <cellStyle name="Normal 23 6 22" xfId="2932"/>
    <cellStyle name="Normal 23 6 22 2" xfId="8401"/>
    <cellStyle name="Normal 23 6 22 2 2" xfId="40007"/>
    <cellStyle name="Normal 23 6 22 2 3" xfId="27150"/>
    <cellStyle name="Normal 23 6 22 2 4" xfId="17775"/>
    <cellStyle name="Normal 23 6 22 3" xfId="21497"/>
    <cellStyle name="Normal 23 6 22 4" xfId="30873"/>
    <cellStyle name="Normal 23 6 22 5" xfId="34596"/>
    <cellStyle name="Normal 23 6 22 6" xfId="12363"/>
    <cellStyle name="Normal 23 6 23" xfId="3047"/>
    <cellStyle name="Normal 23 6 23 2" xfId="8515"/>
    <cellStyle name="Normal 23 6 23 2 2" xfId="40121"/>
    <cellStyle name="Normal 23 6 23 2 3" xfId="27264"/>
    <cellStyle name="Normal 23 6 23 2 4" xfId="17889"/>
    <cellStyle name="Normal 23 6 23 3" xfId="21611"/>
    <cellStyle name="Normal 23 6 23 4" xfId="30987"/>
    <cellStyle name="Normal 23 6 23 5" xfId="34710"/>
    <cellStyle name="Normal 23 6 23 6" xfId="12477"/>
    <cellStyle name="Normal 23 6 24" xfId="3162"/>
    <cellStyle name="Normal 23 6 24 2" xfId="8629"/>
    <cellStyle name="Normal 23 6 24 2 2" xfId="40235"/>
    <cellStyle name="Normal 23 6 24 2 3" xfId="27378"/>
    <cellStyle name="Normal 23 6 24 2 4" xfId="18003"/>
    <cellStyle name="Normal 23 6 24 3" xfId="21725"/>
    <cellStyle name="Normal 23 6 24 4" xfId="31101"/>
    <cellStyle name="Normal 23 6 24 5" xfId="34824"/>
    <cellStyle name="Normal 23 6 24 6" xfId="12591"/>
    <cellStyle name="Normal 23 6 25" xfId="3277"/>
    <cellStyle name="Normal 23 6 25 2" xfId="8743"/>
    <cellStyle name="Normal 23 6 25 2 2" xfId="40349"/>
    <cellStyle name="Normal 23 6 25 2 3" xfId="27492"/>
    <cellStyle name="Normal 23 6 25 2 4" xfId="18117"/>
    <cellStyle name="Normal 23 6 25 3" xfId="21839"/>
    <cellStyle name="Normal 23 6 25 4" xfId="31215"/>
    <cellStyle name="Normal 23 6 25 5" xfId="34938"/>
    <cellStyle name="Normal 23 6 25 6" xfId="12705"/>
    <cellStyle name="Normal 23 6 26" xfId="3395"/>
    <cellStyle name="Normal 23 6 26 2" xfId="8860"/>
    <cellStyle name="Normal 23 6 26 2 2" xfId="40466"/>
    <cellStyle name="Normal 23 6 26 2 3" xfId="27609"/>
    <cellStyle name="Normal 23 6 26 2 4" xfId="18234"/>
    <cellStyle name="Normal 23 6 26 3" xfId="21956"/>
    <cellStyle name="Normal 23 6 26 4" xfId="31332"/>
    <cellStyle name="Normal 23 6 26 5" xfId="35055"/>
    <cellStyle name="Normal 23 6 26 6" xfId="12822"/>
    <cellStyle name="Normal 23 6 27" xfId="3515"/>
    <cellStyle name="Normal 23 6 27 2" xfId="8979"/>
    <cellStyle name="Normal 23 6 27 2 2" xfId="40585"/>
    <cellStyle name="Normal 23 6 27 2 3" xfId="27728"/>
    <cellStyle name="Normal 23 6 27 2 4" xfId="18353"/>
    <cellStyle name="Normal 23 6 27 3" xfId="22075"/>
    <cellStyle name="Normal 23 6 27 4" xfId="31451"/>
    <cellStyle name="Normal 23 6 27 5" xfId="35174"/>
    <cellStyle name="Normal 23 6 27 6" xfId="12941"/>
    <cellStyle name="Normal 23 6 28" xfId="3647"/>
    <cellStyle name="Normal 23 6 28 2" xfId="9110"/>
    <cellStyle name="Normal 23 6 28 2 2" xfId="40716"/>
    <cellStyle name="Normal 23 6 28 2 3" xfId="27859"/>
    <cellStyle name="Normal 23 6 28 2 4" xfId="18484"/>
    <cellStyle name="Normal 23 6 28 3" xfId="22206"/>
    <cellStyle name="Normal 23 6 28 4" xfId="31582"/>
    <cellStyle name="Normal 23 6 28 5" xfId="35305"/>
    <cellStyle name="Normal 23 6 28 6" xfId="13072"/>
    <cellStyle name="Normal 23 6 29" xfId="3763"/>
    <cellStyle name="Normal 23 6 29 2" xfId="9225"/>
    <cellStyle name="Normal 23 6 29 2 2" xfId="40831"/>
    <cellStyle name="Normal 23 6 29 2 3" xfId="27974"/>
    <cellStyle name="Normal 23 6 29 2 4" xfId="18599"/>
    <cellStyle name="Normal 23 6 29 3" xfId="22321"/>
    <cellStyle name="Normal 23 6 29 4" xfId="31697"/>
    <cellStyle name="Normal 23 6 29 5" xfId="35420"/>
    <cellStyle name="Normal 23 6 29 6" xfId="13187"/>
    <cellStyle name="Normal 23 6 3" xfId="241"/>
    <cellStyle name="Normal 23 6 3 2" xfId="614"/>
    <cellStyle name="Normal 23 6 3 2 2" xfId="4974"/>
    <cellStyle name="Normal 23 6 3 2 2 2" xfId="6232"/>
    <cellStyle name="Normal 23 6 3 2 2 2 2" xfId="37840"/>
    <cellStyle name="Normal 23 6 3 2 2 2 3" xfId="24983"/>
    <cellStyle name="Normal 23 6 3 2 2 2 4" xfId="15608"/>
    <cellStyle name="Normal 23 6 3 2 2 3" xfId="36582"/>
    <cellStyle name="Normal 23 6 3 2 2 4" xfId="23725"/>
    <cellStyle name="Normal 23 6 3 2 2 5" xfId="14350"/>
    <cellStyle name="Normal 23 6 3 2 3" xfId="5734"/>
    <cellStyle name="Normal 23 6 3 2 3 2" xfId="37342"/>
    <cellStyle name="Normal 23 6 3 2 3 3" xfId="24485"/>
    <cellStyle name="Normal 23 6 3 2 3 4" xfId="15110"/>
    <cellStyle name="Normal 23 6 3 2 4" xfId="4474"/>
    <cellStyle name="Normal 23 6 3 2 4 2" xfId="36088"/>
    <cellStyle name="Normal 23 6 3 2 4 3" xfId="23230"/>
    <cellStyle name="Normal 23 6 3 2 4 4" xfId="13855"/>
    <cellStyle name="Normal 23 6 3 2 5" xfId="32292"/>
    <cellStyle name="Normal 23 6 3 2 6" xfId="22732"/>
    <cellStyle name="Normal 23 6 3 2 7" xfId="10069"/>
    <cellStyle name="Normal 23 6 3 3" xfId="4973"/>
    <cellStyle name="Normal 23 6 3 3 2" xfId="6231"/>
    <cellStyle name="Normal 23 6 3 3 2 2" xfId="37839"/>
    <cellStyle name="Normal 23 6 3 3 2 3" xfId="24982"/>
    <cellStyle name="Normal 23 6 3 3 2 4" xfId="15607"/>
    <cellStyle name="Normal 23 6 3 3 3" xfId="36581"/>
    <cellStyle name="Normal 23 6 3 3 4" xfId="23724"/>
    <cellStyle name="Normal 23 6 3 3 5" xfId="14349"/>
    <cellStyle name="Normal 23 6 3 4" xfId="5549"/>
    <cellStyle name="Normal 23 6 3 4 2" xfId="37157"/>
    <cellStyle name="Normal 23 6 3 4 3" xfId="24300"/>
    <cellStyle name="Normal 23 6 3 4 4" xfId="14925"/>
    <cellStyle name="Normal 23 6 3 5" xfId="4290"/>
    <cellStyle name="Normal 23 6 3 5 2" xfId="35904"/>
    <cellStyle name="Normal 23 6 3 5 3" xfId="23046"/>
    <cellStyle name="Normal 23 6 3 5 4" xfId="13671"/>
    <cellStyle name="Normal 23 6 3 6" xfId="19203"/>
    <cellStyle name="Normal 23 6 3 7" xfId="28579"/>
    <cellStyle name="Normal 23 6 3 8" xfId="32051"/>
    <cellStyle name="Normal 23 6 3 9" xfId="9699"/>
    <cellStyle name="Normal 23 6 30" xfId="3878"/>
    <cellStyle name="Normal 23 6 30 2" xfId="9339"/>
    <cellStyle name="Normal 23 6 30 2 2" xfId="40945"/>
    <cellStyle name="Normal 23 6 30 2 3" xfId="28088"/>
    <cellStyle name="Normal 23 6 30 2 4" xfId="18713"/>
    <cellStyle name="Normal 23 6 30 3" xfId="22435"/>
    <cellStyle name="Normal 23 6 30 4" xfId="31811"/>
    <cellStyle name="Normal 23 6 30 5" xfId="35534"/>
    <cellStyle name="Normal 23 6 30 6" xfId="13301"/>
    <cellStyle name="Normal 23 6 31" xfId="482"/>
    <cellStyle name="Normal 23 6 31 2" xfId="9459"/>
    <cellStyle name="Normal 23 6 31 2 2" xfId="41065"/>
    <cellStyle name="Normal 23 6 31 2 3" xfId="28208"/>
    <cellStyle name="Normal 23 6 31 2 4" xfId="18833"/>
    <cellStyle name="Normal 23 6 31 3" xfId="22555"/>
    <cellStyle name="Normal 23 6 31 4" xfId="28449"/>
    <cellStyle name="Normal 23 6 31 5" xfId="32413"/>
    <cellStyle name="Normal 23 6 31 6" xfId="9939"/>
    <cellStyle name="Normal 23 6 32" xfId="361"/>
    <cellStyle name="Normal 23 6 32 2" xfId="6916"/>
    <cellStyle name="Normal 23 6 32 2 2" xfId="38522"/>
    <cellStyle name="Normal 23 6 32 2 3" xfId="25665"/>
    <cellStyle name="Normal 23 6 32 2 4" xfId="16290"/>
    <cellStyle name="Normal 23 6 32 3" xfId="19073"/>
    <cellStyle name="Normal 23 6 32 4" xfId="9819"/>
    <cellStyle name="Normal 23 6 33" xfId="4043"/>
    <cellStyle name="Normal 23 6 33 2" xfId="35657"/>
    <cellStyle name="Normal 23 6 33 3" xfId="22799"/>
    <cellStyle name="Normal 23 6 33 4" xfId="13424"/>
    <cellStyle name="Normal 23 6 34" xfId="18953"/>
    <cellStyle name="Normal 23 6 35" xfId="28329"/>
    <cellStyle name="Normal 23 6 36" xfId="31931"/>
    <cellStyle name="Normal 23 6 37" xfId="9579"/>
    <cellStyle name="Normal 23 6 4" xfId="758"/>
    <cellStyle name="Normal 23 6 4 2" xfId="4975"/>
    <cellStyle name="Normal 23 6 4 2 2" xfId="6233"/>
    <cellStyle name="Normal 23 6 4 2 2 2" xfId="37841"/>
    <cellStyle name="Normal 23 6 4 2 2 3" xfId="24984"/>
    <cellStyle name="Normal 23 6 4 2 2 4" xfId="15609"/>
    <cellStyle name="Normal 23 6 4 2 3" xfId="36583"/>
    <cellStyle name="Normal 23 6 4 2 4" xfId="23726"/>
    <cellStyle name="Normal 23 6 4 2 5" xfId="14351"/>
    <cellStyle name="Normal 23 6 4 3" xfId="5735"/>
    <cellStyle name="Normal 23 6 4 3 2" xfId="37343"/>
    <cellStyle name="Normal 23 6 4 3 3" xfId="24486"/>
    <cellStyle name="Normal 23 6 4 3 4" xfId="15111"/>
    <cellStyle name="Normal 23 6 4 4" xfId="4475"/>
    <cellStyle name="Normal 23 6 4 4 2" xfId="36089"/>
    <cellStyle name="Normal 23 6 4 4 3" xfId="23231"/>
    <cellStyle name="Normal 23 6 4 4 4" xfId="13856"/>
    <cellStyle name="Normal 23 6 4 5" xfId="19345"/>
    <cellStyle name="Normal 23 6 4 6" xfId="28721"/>
    <cellStyle name="Normal 23 6 4 7" xfId="32172"/>
    <cellStyle name="Normal 23 6 4 8" xfId="10211"/>
    <cellStyle name="Normal 23 6 5" xfId="875"/>
    <cellStyle name="Normal 23 6 5 2" xfId="4976"/>
    <cellStyle name="Normal 23 6 5 2 2" xfId="6234"/>
    <cellStyle name="Normal 23 6 5 2 2 2" xfId="37842"/>
    <cellStyle name="Normal 23 6 5 2 2 3" xfId="24985"/>
    <cellStyle name="Normal 23 6 5 2 2 4" xfId="15610"/>
    <cellStyle name="Normal 23 6 5 2 3" xfId="36584"/>
    <cellStyle name="Normal 23 6 5 2 4" xfId="23727"/>
    <cellStyle name="Normal 23 6 5 2 5" xfId="14352"/>
    <cellStyle name="Normal 23 6 5 3" xfId="5904"/>
    <cellStyle name="Normal 23 6 5 3 2" xfId="37512"/>
    <cellStyle name="Normal 23 6 5 3 3" xfId="24655"/>
    <cellStyle name="Normal 23 6 5 3 4" xfId="15280"/>
    <cellStyle name="Normal 23 6 5 4" xfId="4645"/>
    <cellStyle name="Normal 23 6 5 4 2" xfId="36256"/>
    <cellStyle name="Normal 23 6 5 4 3" xfId="23399"/>
    <cellStyle name="Normal 23 6 5 4 4" xfId="14024"/>
    <cellStyle name="Normal 23 6 5 5" xfId="19461"/>
    <cellStyle name="Normal 23 6 5 6" xfId="28837"/>
    <cellStyle name="Normal 23 6 5 7" xfId="32561"/>
    <cellStyle name="Normal 23 6 5 8" xfId="10327"/>
    <cellStyle name="Normal 23 6 6" xfId="991"/>
    <cellStyle name="Normal 23 6 6 2" xfId="6225"/>
    <cellStyle name="Normal 23 6 6 2 2" xfId="37833"/>
    <cellStyle name="Normal 23 6 6 2 3" xfId="24976"/>
    <cellStyle name="Normal 23 6 6 2 4" xfId="15601"/>
    <cellStyle name="Normal 23 6 6 3" xfId="4967"/>
    <cellStyle name="Normal 23 6 6 3 2" xfId="36575"/>
    <cellStyle name="Normal 23 6 6 3 3" xfId="23718"/>
    <cellStyle name="Normal 23 6 6 3 4" xfId="14343"/>
    <cellStyle name="Normal 23 6 6 4" xfId="19576"/>
    <cellStyle name="Normal 23 6 6 5" xfId="28952"/>
    <cellStyle name="Normal 23 6 6 6" xfId="32676"/>
    <cellStyle name="Normal 23 6 6 7" xfId="10442"/>
    <cellStyle name="Normal 23 6 7" xfId="1107"/>
    <cellStyle name="Normal 23 6 7 2" xfId="5398"/>
    <cellStyle name="Normal 23 6 7 2 2" xfId="37006"/>
    <cellStyle name="Normal 23 6 7 2 3" xfId="24149"/>
    <cellStyle name="Normal 23 6 7 2 4" xfId="14774"/>
    <cellStyle name="Normal 23 6 7 3" xfId="4160"/>
    <cellStyle name="Normal 23 6 7 3 2" xfId="35774"/>
    <cellStyle name="Normal 23 6 7 3 3" xfId="22916"/>
    <cellStyle name="Normal 23 6 7 3 4" xfId="13541"/>
    <cellStyle name="Normal 23 6 7 4" xfId="19691"/>
    <cellStyle name="Normal 23 6 7 5" xfId="29067"/>
    <cellStyle name="Normal 23 6 7 6" xfId="32791"/>
    <cellStyle name="Normal 23 6 7 7" xfId="10557"/>
    <cellStyle name="Normal 23 6 8" xfId="1222"/>
    <cellStyle name="Normal 23 6 8 2" xfId="5416"/>
    <cellStyle name="Normal 23 6 8 2 2" xfId="37024"/>
    <cellStyle name="Normal 23 6 8 2 3" xfId="24167"/>
    <cellStyle name="Normal 23 6 8 2 4" xfId="14792"/>
    <cellStyle name="Normal 23 6 8 3" xfId="19805"/>
    <cellStyle name="Normal 23 6 8 4" xfId="29181"/>
    <cellStyle name="Normal 23 6 8 5" xfId="32905"/>
    <cellStyle name="Normal 23 6 8 6" xfId="10671"/>
    <cellStyle name="Normal 23 6 9" xfId="1337"/>
    <cellStyle name="Normal 23 6 9 2" xfId="7019"/>
    <cellStyle name="Normal 23 6 9 2 2" xfId="38625"/>
    <cellStyle name="Normal 23 6 9 2 3" xfId="25768"/>
    <cellStyle name="Normal 23 6 9 2 4" xfId="16393"/>
    <cellStyle name="Normal 23 6 9 3" xfId="19919"/>
    <cellStyle name="Normal 23 6 9 4" xfId="29295"/>
    <cellStyle name="Normal 23 6 9 5" xfId="33019"/>
    <cellStyle name="Normal 23 6 9 6" xfId="10785"/>
    <cellStyle name="Normal 23 7" xfId="158"/>
    <cellStyle name="Normal 23 7 10" xfId="1490"/>
    <cellStyle name="Normal 23 7 10 2" xfId="6787"/>
    <cellStyle name="Normal 23 7 10 2 2" xfId="38393"/>
    <cellStyle name="Normal 23 7 10 2 3" xfId="25536"/>
    <cellStyle name="Normal 23 7 10 2 4" xfId="16161"/>
    <cellStyle name="Normal 23 7 10 3" xfId="20071"/>
    <cellStyle name="Normal 23 7 10 4" xfId="29447"/>
    <cellStyle name="Normal 23 7 10 5" xfId="33171"/>
    <cellStyle name="Normal 23 7 10 6" xfId="10937"/>
    <cellStyle name="Normal 23 7 11" xfId="1622"/>
    <cellStyle name="Normal 23 7 11 2" xfId="7102"/>
    <cellStyle name="Normal 23 7 11 2 2" xfId="38708"/>
    <cellStyle name="Normal 23 7 11 2 3" xfId="25851"/>
    <cellStyle name="Normal 23 7 11 2 4" xfId="16476"/>
    <cellStyle name="Normal 23 7 11 3" xfId="20198"/>
    <cellStyle name="Normal 23 7 11 4" xfId="29574"/>
    <cellStyle name="Normal 23 7 11 5" xfId="33297"/>
    <cellStyle name="Normal 23 7 11 6" xfId="11064"/>
    <cellStyle name="Normal 23 7 12" xfId="1738"/>
    <cellStyle name="Normal 23 7 12 2" xfId="7217"/>
    <cellStyle name="Normal 23 7 12 2 2" xfId="38823"/>
    <cellStyle name="Normal 23 7 12 2 3" xfId="25966"/>
    <cellStyle name="Normal 23 7 12 2 4" xfId="16591"/>
    <cellStyle name="Normal 23 7 12 3" xfId="20313"/>
    <cellStyle name="Normal 23 7 12 4" xfId="29689"/>
    <cellStyle name="Normal 23 7 12 5" xfId="33412"/>
    <cellStyle name="Normal 23 7 12 6" xfId="11179"/>
    <cellStyle name="Normal 23 7 13" xfId="1912"/>
    <cellStyle name="Normal 23 7 13 2" xfId="7390"/>
    <cellStyle name="Normal 23 7 13 2 2" xfId="38996"/>
    <cellStyle name="Normal 23 7 13 2 3" xfId="26139"/>
    <cellStyle name="Normal 23 7 13 2 4" xfId="16764"/>
    <cellStyle name="Normal 23 7 13 3" xfId="20486"/>
    <cellStyle name="Normal 23 7 13 4" xfId="29862"/>
    <cellStyle name="Normal 23 7 13 5" xfId="33585"/>
    <cellStyle name="Normal 23 7 13 6" xfId="11352"/>
    <cellStyle name="Normal 23 7 14" xfId="2030"/>
    <cellStyle name="Normal 23 7 14 2" xfId="7507"/>
    <cellStyle name="Normal 23 7 14 2 2" xfId="39113"/>
    <cellStyle name="Normal 23 7 14 2 3" xfId="26256"/>
    <cellStyle name="Normal 23 7 14 2 4" xfId="16881"/>
    <cellStyle name="Normal 23 7 14 3" xfId="20603"/>
    <cellStyle name="Normal 23 7 14 4" xfId="29979"/>
    <cellStyle name="Normal 23 7 14 5" xfId="33702"/>
    <cellStyle name="Normal 23 7 14 6" xfId="11469"/>
    <cellStyle name="Normal 23 7 15" xfId="2147"/>
    <cellStyle name="Normal 23 7 15 2" xfId="7623"/>
    <cellStyle name="Normal 23 7 15 2 2" xfId="39229"/>
    <cellStyle name="Normal 23 7 15 2 3" xfId="26372"/>
    <cellStyle name="Normal 23 7 15 2 4" xfId="16997"/>
    <cellStyle name="Normal 23 7 15 3" xfId="20719"/>
    <cellStyle name="Normal 23 7 15 4" xfId="30095"/>
    <cellStyle name="Normal 23 7 15 5" xfId="33818"/>
    <cellStyle name="Normal 23 7 15 6" xfId="11585"/>
    <cellStyle name="Normal 23 7 16" xfId="2266"/>
    <cellStyle name="Normal 23 7 16 2" xfId="7741"/>
    <cellStyle name="Normal 23 7 16 2 2" xfId="39347"/>
    <cellStyle name="Normal 23 7 16 2 3" xfId="26490"/>
    <cellStyle name="Normal 23 7 16 2 4" xfId="17115"/>
    <cellStyle name="Normal 23 7 16 3" xfId="20837"/>
    <cellStyle name="Normal 23 7 16 4" xfId="30213"/>
    <cellStyle name="Normal 23 7 16 5" xfId="33936"/>
    <cellStyle name="Normal 23 7 16 6" xfId="11703"/>
    <cellStyle name="Normal 23 7 17" xfId="2385"/>
    <cellStyle name="Normal 23 7 17 2" xfId="7859"/>
    <cellStyle name="Normal 23 7 17 2 2" xfId="39465"/>
    <cellStyle name="Normal 23 7 17 2 3" xfId="26608"/>
    <cellStyle name="Normal 23 7 17 2 4" xfId="17233"/>
    <cellStyle name="Normal 23 7 17 3" xfId="20955"/>
    <cellStyle name="Normal 23 7 17 4" xfId="30331"/>
    <cellStyle name="Normal 23 7 17 5" xfId="34054"/>
    <cellStyle name="Normal 23 7 17 6" xfId="11821"/>
    <cellStyle name="Normal 23 7 18" xfId="2502"/>
    <cellStyle name="Normal 23 7 18 2" xfId="7975"/>
    <cellStyle name="Normal 23 7 18 2 2" xfId="39581"/>
    <cellStyle name="Normal 23 7 18 2 3" xfId="26724"/>
    <cellStyle name="Normal 23 7 18 2 4" xfId="17349"/>
    <cellStyle name="Normal 23 7 18 3" xfId="21071"/>
    <cellStyle name="Normal 23 7 18 4" xfId="30447"/>
    <cellStyle name="Normal 23 7 18 5" xfId="34170"/>
    <cellStyle name="Normal 23 7 18 6" xfId="11937"/>
    <cellStyle name="Normal 23 7 19" xfId="2620"/>
    <cellStyle name="Normal 23 7 19 2" xfId="8092"/>
    <cellStyle name="Normal 23 7 19 2 2" xfId="39698"/>
    <cellStyle name="Normal 23 7 19 2 3" xfId="26841"/>
    <cellStyle name="Normal 23 7 19 2 4" xfId="17466"/>
    <cellStyle name="Normal 23 7 19 3" xfId="21188"/>
    <cellStyle name="Normal 23 7 19 4" xfId="30564"/>
    <cellStyle name="Normal 23 7 19 5" xfId="34287"/>
    <cellStyle name="Normal 23 7 19 6" xfId="12054"/>
    <cellStyle name="Normal 23 7 2" xfId="190"/>
    <cellStyle name="Normal 23 7 2 10" xfId="1654"/>
    <cellStyle name="Normal 23 7 2 10 2" xfId="7134"/>
    <cellStyle name="Normal 23 7 2 10 2 2" xfId="38740"/>
    <cellStyle name="Normal 23 7 2 10 2 3" xfId="25883"/>
    <cellStyle name="Normal 23 7 2 10 2 4" xfId="16508"/>
    <cellStyle name="Normal 23 7 2 10 3" xfId="20230"/>
    <cellStyle name="Normal 23 7 2 10 4" xfId="29606"/>
    <cellStyle name="Normal 23 7 2 10 5" xfId="33329"/>
    <cellStyle name="Normal 23 7 2 10 6" xfId="11096"/>
    <cellStyle name="Normal 23 7 2 11" xfId="1770"/>
    <cellStyle name="Normal 23 7 2 11 2" xfId="7249"/>
    <cellStyle name="Normal 23 7 2 11 2 2" xfId="38855"/>
    <cellStyle name="Normal 23 7 2 11 2 3" xfId="25998"/>
    <cellStyle name="Normal 23 7 2 11 2 4" xfId="16623"/>
    <cellStyle name="Normal 23 7 2 11 3" xfId="20345"/>
    <cellStyle name="Normal 23 7 2 11 4" xfId="29721"/>
    <cellStyle name="Normal 23 7 2 11 5" xfId="33444"/>
    <cellStyle name="Normal 23 7 2 11 6" xfId="11211"/>
    <cellStyle name="Normal 23 7 2 12" xfId="1944"/>
    <cellStyle name="Normal 23 7 2 12 2" xfId="7422"/>
    <cellStyle name="Normal 23 7 2 12 2 2" xfId="39028"/>
    <cellStyle name="Normal 23 7 2 12 2 3" xfId="26171"/>
    <cellStyle name="Normal 23 7 2 12 2 4" xfId="16796"/>
    <cellStyle name="Normal 23 7 2 12 3" xfId="20518"/>
    <cellStyle name="Normal 23 7 2 12 4" xfId="29894"/>
    <cellStyle name="Normal 23 7 2 12 5" xfId="33617"/>
    <cellStyle name="Normal 23 7 2 12 6" xfId="11384"/>
    <cellStyle name="Normal 23 7 2 13" xfId="2062"/>
    <cellStyle name="Normal 23 7 2 13 2" xfId="7539"/>
    <cellStyle name="Normal 23 7 2 13 2 2" xfId="39145"/>
    <cellStyle name="Normal 23 7 2 13 2 3" xfId="26288"/>
    <cellStyle name="Normal 23 7 2 13 2 4" xfId="16913"/>
    <cellStyle name="Normal 23 7 2 13 3" xfId="20635"/>
    <cellStyle name="Normal 23 7 2 13 4" xfId="30011"/>
    <cellStyle name="Normal 23 7 2 13 5" xfId="33734"/>
    <cellStyle name="Normal 23 7 2 13 6" xfId="11501"/>
    <cellStyle name="Normal 23 7 2 14" xfId="2179"/>
    <cellStyle name="Normal 23 7 2 14 2" xfId="7655"/>
    <cellStyle name="Normal 23 7 2 14 2 2" xfId="39261"/>
    <cellStyle name="Normal 23 7 2 14 2 3" xfId="26404"/>
    <cellStyle name="Normal 23 7 2 14 2 4" xfId="17029"/>
    <cellStyle name="Normal 23 7 2 14 3" xfId="20751"/>
    <cellStyle name="Normal 23 7 2 14 4" xfId="30127"/>
    <cellStyle name="Normal 23 7 2 14 5" xfId="33850"/>
    <cellStyle name="Normal 23 7 2 14 6" xfId="11617"/>
    <cellStyle name="Normal 23 7 2 15" xfId="2298"/>
    <cellStyle name="Normal 23 7 2 15 2" xfId="7773"/>
    <cellStyle name="Normal 23 7 2 15 2 2" xfId="39379"/>
    <cellStyle name="Normal 23 7 2 15 2 3" xfId="26522"/>
    <cellStyle name="Normal 23 7 2 15 2 4" xfId="17147"/>
    <cellStyle name="Normal 23 7 2 15 3" xfId="20869"/>
    <cellStyle name="Normal 23 7 2 15 4" xfId="30245"/>
    <cellStyle name="Normal 23 7 2 15 5" xfId="33968"/>
    <cellStyle name="Normal 23 7 2 15 6" xfId="11735"/>
    <cellStyle name="Normal 23 7 2 16" xfId="2417"/>
    <cellStyle name="Normal 23 7 2 16 2" xfId="7891"/>
    <cellStyle name="Normal 23 7 2 16 2 2" xfId="39497"/>
    <cellStyle name="Normal 23 7 2 16 2 3" xfId="26640"/>
    <cellStyle name="Normal 23 7 2 16 2 4" xfId="17265"/>
    <cellStyle name="Normal 23 7 2 16 3" xfId="20987"/>
    <cellStyle name="Normal 23 7 2 16 4" xfId="30363"/>
    <cellStyle name="Normal 23 7 2 16 5" xfId="34086"/>
    <cellStyle name="Normal 23 7 2 16 6" xfId="11853"/>
    <cellStyle name="Normal 23 7 2 17" xfId="2534"/>
    <cellStyle name="Normal 23 7 2 17 2" xfId="8007"/>
    <cellStyle name="Normal 23 7 2 17 2 2" xfId="39613"/>
    <cellStyle name="Normal 23 7 2 17 2 3" xfId="26756"/>
    <cellStyle name="Normal 23 7 2 17 2 4" xfId="17381"/>
    <cellStyle name="Normal 23 7 2 17 3" xfId="21103"/>
    <cellStyle name="Normal 23 7 2 17 4" xfId="30479"/>
    <cellStyle name="Normal 23 7 2 17 5" xfId="34202"/>
    <cellStyle name="Normal 23 7 2 17 6" xfId="11969"/>
    <cellStyle name="Normal 23 7 2 18" xfId="2652"/>
    <cellStyle name="Normal 23 7 2 18 2" xfId="8124"/>
    <cellStyle name="Normal 23 7 2 18 2 2" xfId="39730"/>
    <cellStyle name="Normal 23 7 2 18 2 3" xfId="26873"/>
    <cellStyle name="Normal 23 7 2 18 2 4" xfId="17498"/>
    <cellStyle name="Normal 23 7 2 18 3" xfId="21220"/>
    <cellStyle name="Normal 23 7 2 18 4" xfId="30596"/>
    <cellStyle name="Normal 23 7 2 18 5" xfId="34319"/>
    <cellStyle name="Normal 23 7 2 18 6" xfId="12086"/>
    <cellStyle name="Normal 23 7 2 19" xfId="2772"/>
    <cellStyle name="Normal 23 7 2 19 2" xfId="8243"/>
    <cellStyle name="Normal 23 7 2 19 2 2" xfId="39849"/>
    <cellStyle name="Normal 23 7 2 19 2 3" xfId="26992"/>
    <cellStyle name="Normal 23 7 2 19 2 4" xfId="17617"/>
    <cellStyle name="Normal 23 7 2 19 3" xfId="21339"/>
    <cellStyle name="Normal 23 7 2 19 4" xfId="30715"/>
    <cellStyle name="Normal 23 7 2 19 5" xfId="34438"/>
    <cellStyle name="Normal 23 7 2 19 6" xfId="12205"/>
    <cellStyle name="Normal 23 7 2 2" xfId="311"/>
    <cellStyle name="Normal 23 7 2 2 2" xfId="703"/>
    <cellStyle name="Normal 23 7 2 2 2 2" xfId="4980"/>
    <cellStyle name="Normal 23 7 2 2 2 2 2" xfId="6238"/>
    <cellStyle name="Normal 23 7 2 2 2 2 2 2" xfId="37846"/>
    <cellStyle name="Normal 23 7 2 2 2 2 2 3" xfId="24989"/>
    <cellStyle name="Normal 23 7 2 2 2 2 2 4" xfId="15614"/>
    <cellStyle name="Normal 23 7 2 2 2 2 3" xfId="36588"/>
    <cellStyle name="Normal 23 7 2 2 2 2 4" xfId="23731"/>
    <cellStyle name="Normal 23 7 2 2 2 2 5" xfId="14356"/>
    <cellStyle name="Normal 23 7 2 2 2 3" xfId="5736"/>
    <cellStyle name="Normal 23 7 2 2 2 3 2" xfId="37344"/>
    <cellStyle name="Normal 23 7 2 2 2 3 3" xfId="24487"/>
    <cellStyle name="Normal 23 7 2 2 2 3 4" xfId="15112"/>
    <cellStyle name="Normal 23 7 2 2 2 4" xfId="4476"/>
    <cellStyle name="Normal 23 7 2 2 2 4 2" xfId="36090"/>
    <cellStyle name="Normal 23 7 2 2 2 4 3" xfId="23232"/>
    <cellStyle name="Normal 23 7 2 2 2 4 4" xfId="13857"/>
    <cellStyle name="Normal 23 7 2 2 2 5" xfId="32362"/>
    <cellStyle name="Normal 23 7 2 2 2 6" xfId="22691"/>
    <cellStyle name="Normal 23 7 2 2 2 7" xfId="10157"/>
    <cellStyle name="Normal 23 7 2 2 3" xfId="4979"/>
    <cellStyle name="Normal 23 7 2 2 3 2" xfId="6237"/>
    <cellStyle name="Normal 23 7 2 2 3 2 2" xfId="37845"/>
    <cellStyle name="Normal 23 7 2 2 3 2 3" xfId="24988"/>
    <cellStyle name="Normal 23 7 2 2 3 2 4" xfId="15613"/>
    <cellStyle name="Normal 23 7 2 2 3 3" xfId="36587"/>
    <cellStyle name="Normal 23 7 2 2 3 4" xfId="23730"/>
    <cellStyle name="Normal 23 7 2 2 3 5" xfId="14355"/>
    <cellStyle name="Normal 23 7 2 2 4" xfId="5638"/>
    <cellStyle name="Normal 23 7 2 2 4 2" xfId="37246"/>
    <cellStyle name="Normal 23 7 2 2 4 3" xfId="24389"/>
    <cellStyle name="Normal 23 7 2 2 4 4" xfId="15014"/>
    <cellStyle name="Normal 23 7 2 2 5" xfId="4378"/>
    <cellStyle name="Normal 23 7 2 2 5 2" xfId="35992"/>
    <cellStyle name="Normal 23 7 2 2 5 3" xfId="23134"/>
    <cellStyle name="Normal 23 7 2 2 5 4" xfId="13759"/>
    <cellStyle name="Normal 23 7 2 2 6" xfId="19291"/>
    <cellStyle name="Normal 23 7 2 2 7" xfId="28667"/>
    <cellStyle name="Normal 23 7 2 2 8" xfId="32121"/>
    <cellStyle name="Normal 23 7 2 2 9" xfId="9769"/>
    <cellStyle name="Normal 23 7 2 20" xfId="2887"/>
    <cellStyle name="Normal 23 7 2 20 2" xfId="8357"/>
    <cellStyle name="Normal 23 7 2 20 2 2" xfId="39963"/>
    <cellStyle name="Normal 23 7 2 20 2 3" xfId="27106"/>
    <cellStyle name="Normal 23 7 2 20 2 4" xfId="17731"/>
    <cellStyle name="Normal 23 7 2 20 3" xfId="21453"/>
    <cellStyle name="Normal 23 7 2 20 4" xfId="30829"/>
    <cellStyle name="Normal 23 7 2 20 5" xfId="34552"/>
    <cellStyle name="Normal 23 7 2 20 6" xfId="12319"/>
    <cellStyle name="Normal 23 7 2 21" xfId="3002"/>
    <cellStyle name="Normal 23 7 2 21 2" xfId="8471"/>
    <cellStyle name="Normal 23 7 2 21 2 2" xfId="40077"/>
    <cellStyle name="Normal 23 7 2 21 2 3" xfId="27220"/>
    <cellStyle name="Normal 23 7 2 21 2 4" xfId="17845"/>
    <cellStyle name="Normal 23 7 2 21 3" xfId="21567"/>
    <cellStyle name="Normal 23 7 2 21 4" xfId="30943"/>
    <cellStyle name="Normal 23 7 2 21 5" xfId="34666"/>
    <cellStyle name="Normal 23 7 2 21 6" xfId="12433"/>
    <cellStyle name="Normal 23 7 2 22" xfId="3117"/>
    <cellStyle name="Normal 23 7 2 22 2" xfId="8585"/>
    <cellStyle name="Normal 23 7 2 22 2 2" xfId="40191"/>
    <cellStyle name="Normal 23 7 2 22 2 3" xfId="27334"/>
    <cellStyle name="Normal 23 7 2 22 2 4" xfId="17959"/>
    <cellStyle name="Normal 23 7 2 22 3" xfId="21681"/>
    <cellStyle name="Normal 23 7 2 22 4" xfId="31057"/>
    <cellStyle name="Normal 23 7 2 22 5" xfId="34780"/>
    <cellStyle name="Normal 23 7 2 22 6" xfId="12547"/>
    <cellStyle name="Normal 23 7 2 23" xfId="3232"/>
    <cellStyle name="Normal 23 7 2 23 2" xfId="8699"/>
    <cellStyle name="Normal 23 7 2 23 2 2" xfId="40305"/>
    <cellStyle name="Normal 23 7 2 23 2 3" xfId="27448"/>
    <cellStyle name="Normal 23 7 2 23 2 4" xfId="18073"/>
    <cellStyle name="Normal 23 7 2 23 3" xfId="21795"/>
    <cellStyle name="Normal 23 7 2 23 4" xfId="31171"/>
    <cellStyle name="Normal 23 7 2 23 5" xfId="34894"/>
    <cellStyle name="Normal 23 7 2 23 6" xfId="12661"/>
    <cellStyle name="Normal 23 7 2 24" xfId="3347"/>
    <cellStyle name="Normal 23 7 2 24 2" xfId="8813"/>
    <cellStyle name="Normal 23 7 2 24 2 2" xfId="40419"/>
    <cellStyle name="Normal 23 7 2 24 2 3" xfId="27562"/>
    <cellStyle name="Normal 23 7 2 24 2 4" xfId="18187"/>
    <cellStyle name="Normal 23 7 2 24 3" xfId="21909"/>
    <cellStyle name="Normal 23 7 2 24 4" xfId="31285"/>
    <cellStyle name="Normal 23 7 2 24 5" xfId="35008"/>
    <cellStyle name="Normal 23 7 2 24 6" xfId="12775"/>
    <cellStyle name="Normal 23 7 2 25" xfId="3465"/>
    <cellStyle name="Normal 23 7 2 25 2" xfId="8930"/>
    <cellStyle name="Normal 23 7 2 25 2 2" xfId="40536"/>
    <cellStyle name="Normal 23 7 2 25 2 3" xfId="27679"/>
    <cellStyle name="Normal 23 7 2 25 2 4" xfId="18304"/>
    <cellStyle name="Normal 23 7 2 25 3" xfId="22026"/>
    <cellStyle name="Normal 23 7 2 25 4" xfId="31402"/>
    <cellStyle name="Normal 23 7 2 25 5" xfId="35125"/>
    <cellStyle name="Normal 23 7 2 25 6" xfId="12892"/>
    <cellStyle name="Normal 23 7 2 26" xfId="3585"/>
    <cellStyle name="Normal 23 7 2 26 2" xfId="9049"/>
    <cellStyle name="Normal 23 7 2 26 2 2" xfId="40655"/>
    <cellStyle name="Normal 23 7 2 26 2 3" xfId="27798"/>
    <cellStyle name="Normal 23 7 2 26 2 4" xfId="18423"/>
    <cellStyle name="Normal 23 7 2 26 3" xfId="22145"/>
    <cellStyle name="Normal 23 7 2 26 4" xfId="31521"/>
    <cellStyle name="Normal 23 7 2 26 5" xfId="35244"/>
    <cellStyle name="Normal 23 7 2 26 6" xfId="13011"/>
    <cellStyle name="Normal 23 7 2 27" xfId="3717"/>
    <cellStyle name="Normal 23 7 2 27 2" xfId="9180"/>
    <cellStyle name="Normal 23 7 2 27 2 2" xfId="40786"/>
    <cellStyle name="Normal 23 7 2 27 2 3" xfId="27929"/>
    <cellStyle name="Normal 23 7 2 27 2 4" xfId="18554"/>
    <cellStyle name="Normal 23 7 2 27 3" xfId="22276"/>
    <cellStyle name="Normal 23 7 2 27 4" xfId="31652"/>
    <cellStyle name="Normal 23 7 2 27 5" xfId="35375"/>
    <cellStyle name="Normal 23 7 2 27 6" xfId="13142"/>
    <cellStyle name="Normal 23 7 2 28" xfId="3833"/>
    <cellStyle name="Normal 23 7 2 28 2" xfId="9295"/>
    <cellStyle name="Normal 23 7 2 28 2 2" xfId="40901"/>
    <cellStyle name="Normal 23 7 2 28 2 3" xfId="28044"/>
    <cellStyle name="Normal 23 7 2 28 2 4" xfId="18669"/>
    <cellStyle name="Normal 23 7 2 28 3" xfId="22391"/>
    <cellStyle name="Normal 23 7 2 28 4" xfId="31767"/>
    <cellStyle name="Normal 23 7 2 28 5" xfId="35490"/>
    <cellStyle name="Normal 23 7 2 28 6" xfId="13257"/>
    <cellStyle name="Normal 23 7 2 29" xfId="3948"/>
    <cellStyle name="Normal 23 7 2 29 2" xfId="9409"/>
    <cellStyle name="Normal 23 7 2 29 2 2" xfId="41015"/>
    <cellStyle name="Normal 23 7 2 29 2 3" xfId="28158"/>
    <cellStyle name="Normal 23 7 2 29 2 4" xfId="18783"/>
    <cellStyle name="Normal 23 7 2 29 3" xfId="22505"/>
    <cellStyle name="Normal 23 7 2 29 4" xfId="31881"/>
    <cellStyle name="Normal 23 7 2 29 5" xfId="35604"/>
    <cellStyle name="Normal 23 7 2 29 6" xfId="13371"/>
    <cellStyle name="Normal 23 7 2 3" xfId="828"/>
    <cellStyle name="Normal 23 7 2 3 2" xfId="4981"/>
    <cellStyle name="Normal 23 7 2 3 2 2" xfId="6239"/>
    <cellStyle name="Normal 23 7 2 3 2 2 2" xfId="37847"/>
    <cellStyle name="Normal 23 7 2 3 2 2 3" xfId="24990"/>
    <cellStyle name="Normal 23 7 2 3 2 2 4" xfId="15615"/>
    <cellStyle name="Normal 23 7 2 3 2 3" xfId="36589"/>
    <cellStyle name="Normal 23 7 2 3 2 4" xfId="23732"/>
    <cellStyle name="Normal 23 7 2 3 2 5" xfId="14357"/>
    <cellStyle name="Normal 23 7 2 3 3" xfId="5737"/>
    <cellStyle name="Normal 23 7 2 3 3 2" xfId="37345"/>
    <cellStyle name="Normal 23 7 2 3 3 3" xfId="24488"/>
    <cellStyle name="Normal 23 7 2 3 3 4" xfId="15113"/>
    <cellStyle name="Normal 23 7 2 3 4" xfId="4477"/>
    <cellStyle name="Normal 23 7 2 3 4 2" xfId="36091"/>
    <cellStyle name="Normal 23 7 2 3 4 3" xfId="23233"/>
    <cellStyle name="Normal 23 7 2 3 4 4" xfId="13858"/>
    <cellStyle name="Normal 23 7 2 3 5" xfId="19415"/>
    <cellStyle name="Normal 23 7 2 3 6" xfId="28791"/>
    <cellStyle name="Normal 23 7 2 3 7" xfId="32242"/>
    <cellStyle name="Normal 23 7 2 3 8" xfId="10281"/>
    <cellStyle name="Normal 23 7 2 30" xfId="552"/>
    <cellStyle name="Normal 23 7 2 30 2" xfId="9529"/>
    <cellStyle name="Normal 23 7 2 30 2 2" xfId="41135"/>
    <cellStyle name="Normal 23 7 2 30 2 3" xfId="28278"/>
    <cellStyle name="Normal 23 7 2 30 2 4" xfId="18903"/>
    <cellStyle name="Normal 23 7 2 30 3" xfId="22625"/>
    <cellStyle name="Normal 23 7 2 30 4" xfId="28519"/>
    <cellStyle name="Normal 23 7 2 30 5" xfId="32483"/>
    <cellStyle name="Normal 23 7 2 30 6" xfId="10009"/>
    <cellStyle name="Normal 23 7 2 31" xfId="431"/>
    <cellStyle name="Normal 23 7 2 31 2" xfId="6828"/>
    <cellStyle name="Normal 23 7 2 31 2 2" xfId="38434"/>
    <cellStyle name="Normal 23 7 2 31 2 3" xfId="25577"/>
    <cellStyle name="Normal 23 7 2 31 2 4" xfId="16202"/>
    <cellStyle name="Normal 23 7 2 31 3" xfId="19143"/>
    <cellStyle name="Normal 23 7 2 31 4" xfId="9889"/>
    <cellStyle name="Normal 23 7 2 32" xfId="4113"/>
    <cellStyle name="Normal 23 7 2 32 2" xfId="35727"/>
    <cellStyle name="Normal 23 7 2 32 3" xfId="22869"/>
    <cellStyle name="Normal 23 7 2 32 4" xfId="13494"/>
    <cellStyle name="Normal 23 7 2 33" xfId="19023"/>
    <cellStyle name="Normal 23 7 2 34" xfId="28399"/>
    <cellStyle name="Normal 23 7 2 35" xfId="32001"/>
    <cellStyle name="Normal 23 7 2 36" xfId="9649"/>
    <cellStyle name="Normal 23 7 2 4" xfId="945"/>
    <cellStyle name="Normal 23 7 2 4 2" xfId="4982"/>
    <cellStyle name="Normal 23 7 2 4 2 2" xfId="6240"/>
    <cellStyle name="Normal 23 7 2 4 2 2 2" xfId="37848"/>
    <cellStyle name="Normal 23 7 2 4 2 2 3" xfId="24991"/>
    <cellStyle name="Normal 23 7 2 4 2 2 4" xfId="15616"/>
    <cellStyle name="Normal 23 7 2 4 2 3" xfId="36590"/>
    <cellStyle name="Normal 23 7 2 4 2 4" xfId="23733"/>
    <cellStyle name="Normal 23 7 2 4 2 5" xfId="14358"/>
    <cellStyle name="Normal 23 7 2 4 3" xfId="5974"/>
    <cellStyle name="Normal 23 7 2 4 3 2" xfId="37582"/>
    <cellStyle name="Normal 23 7 2 4 3 3" xfId="24725"/>
    <cellStyle name="Normal 23 7 2 4 3 4" xfId="15350"/>
    <cellStyle name="Normal 23 7 2 4 4" xfId="4715"/>
    <cellStyle name="Normal 23 7 2 4 4 2" xfId="36326"/>
    <cellStyle name="Normal 23 7 2 4 4 3" xfId="23469"/>
    <cellStyle name="Normal 23 7 2 4 4 4" xfId="14094"/>
    <cellStyle name="Normal 23 7 2 4 5" xfId="19531"/>
    <cellStyle name="Normal 23 7 2 4 6" xfId="28907"/>
    <cellStyle name="Normal 23 7 2 4 7" xfId="32631"/>
    <cellStyle name="Normal 23 7 2 4 8" xfId="10397"/>
    <cellStyle name="Normal 23 7 2 5" xfId="1061"/>
    <cellStyle name="Normal 23 7 2 5 2" xfId="6236"/>
    <cellStyle name="Normal 23 7 2 5 2 2" xfId="37844"/>
    <cellStyle name="Normal 23 7 2 5 2 3" xfId="24987"/>
    <cellStyle name="Normal 23 7 2 5 2 4" xfId="15612"/>
    <cellStyle name="Normal 23 7 2 5 3" xfId="4978"/>
    <cellStyle name="Normal 23 7 2 5 3 2" xfId="36586"/>
    <cellStyle name="Normal 23 7 2 5 3 3" xfId="23729"/>
    <cellStyle name="Normal 23 7 2 5 3 4" xfId="14354"/>
    <cellStyle name="Normal 23 7 2 5 4" xfId="19646"/>
    <cellStyle name="Normal 23 7 2 5 5" xfId="29022"/>
    <cellStyle name="Normal 23 7 2 5 6" xfId="32746"/>
    <cellStyle name="Normal 23 7 2 5 7" xfId="10512"/>
    <cellStyle name="Normal 23 7 2 6" xfId="1177"/>
    <cellStyle name="Normal 23 7 2 6 2" xfId="6852"/>
    <cellStyle name="Normal 23 7 2 6 2 2" xfId="38458"/>
    <cellStyle name="Normal 23 7 2 6 2 3" xfId="25601"/>
    <cellStyle name="Normal 23 7 2 6 2 4" xfId="16226"/>
    <cellStyle name="Normal 23 7 2 6 3" xfId="4230"/>
    <cellStyle name="Normal 23 7 2 6 3 2" xfId="35844"/>
    <cellStyle name="Normal 23 7 2 6 3 3" xfId="22986"/>
    <cellStyle name="Normal 23 7 2 6 3 4" xfId="13611"/>
    <cellStyle name="Normal 23 7 2 6 4" xfId="19761"/>
    <cellStyle name="Normal 23 7 2 6 5" xfId="29137"/>
    <cellStyle name="Normal 23 7 2 6 6" xfId="32861"/>
    <cellStyle name="Normal 23 7 2 6 7" xfId="10627"/>
    <cellStyle name="Normal 23 7 2 7" xfId="1292"/>
    <cellStyle name="Normal 23 7 2 7 2" xfId="5486"/>
    <cellStyle name="Normal 23 7 2 7 2 2" xfId="37094"/>
    <cellStyle name="Normal 23 7 2 7 2 3" xfId="24237"/>
    <cellStyle name="Normal 23 7 2 7 2 4" xfId="14862"/>
    <cellStyle name="Normal 23 7 2 7 3" xfId="19875"/>
    <cellStyle name="Normal 23 7 2 7 4" xfId="29251"/>
    <cellStyle name="Normal 23 7 2 7 5" xfId="32975"/>
    <cellStyle name="Normal 23 7 2 7 6" xfId="10741"/>
    <cellStyle name="Normal 23 7 2 8" xfId="1407"/>
    <cellStyle name="Normal 23 7 2 8 2" xfId="6822"/>
    <cellStyle name="Normal 23 7 2 8 2 2" xfId="38428"/>
    <cellStyle name="Normal 23 7 2 8 2 3" xfId="25571"/>
    <cellStyle name="Normal 23 7 2 8 2 4" xfId="16196"/>
    <cellStyle name="Normal 23 7 2 8 3" xfId="19989"/>
    <cellStyle name="Normal 23 7 2 8 4" xfId="29365"/>
    <cellStyle name="Normal 23 7 2 8 5" xfId="33089"/>
    <cellStyle name="Normal 23 7 2 8 6" xfId="10855"/>
    <cellStyle name="Normal 23 7 2 9" xfId="1522"/>
    <cellStyle name="Normal 23 7 2 9 2" xfId="6738"/>
    <cellStyle name="Normal 23 7 2 9 2 2" xfId="38344"/>
    <cellStyle name="Normal 23 7 2 9 2 3" xfId="25487"/>
    <cellStyle name="Normal 23 7 2 9 2 4" xfId="16112"/>
    <cellStyle name="Normal 23 7 2 9 3" xfId="20103"/>
    <cellStyle name="Normal 23 7 2 9 4" xfId="29479"/>
    <cellStyle name="Normal 23 7 2 9 5" xfId="33203"/>
    <cellStyle name="Normal 23 7 2 9 6" xfId="10969"/>
    <cellStyle name="Normal 23 7 20" xfId="2740"/>
    <cellStyle name="Normal 23 7 20 2" xfId="8211"/>
    <cellStyle name="Normal 23 7 20 2 2" xfId="39817"/>
    <cellStyle name="Normal 23 7 20 2 3" xfId="26960"/>
    <cellStyle name="Normal 23 7 20 2 4" xfId="17585"/>
    <cellStyle name="Normal 23 7 20 3" xfId="21307"/>
    <cellStyle name="Normal 23 7 20 4" xfId="30683"/>
    <cellStyle name="Normal 23 7 20 5" xfId="34406"/>
    <cellStyle name="Normal 23 7 20 6" xfId="12173"/>
    <cellStyle name="Normal 23 7 21" xfId="2855"/>
    <cellStyle name="Normal 23 7 21 2" xfId="8325"/>
    <cellStyle name="Normal 23 7 21 2 2" xfId="39931"/>
    <cellStyle name="Normal 23 7 21 2 3" xfId="27074"/>
    <cellStyle name="Normal 23 7 21 2 4" xfId="17699"/>
    <cellStyle name="Normal 23 7 21 3" xfId="21421"/>
    <cellStyle name="Normal 23 7 21 4" xfId="30797"/>
    <cellStyle name="Normal 23 7 21 5" xfId="34520"/>
    <cellStyle name="Normal 23 7 21 6" xfId="12287"/>
    <cellStyle name="Normal 23 7 22" xfId="2970"/>
    <cellStyle name="Normal 23 7 22 2" xfId="8439"/>
    <cellStyle name="Normal 23 7 22 2 2" xfId="40045"/>
    <cellStyle name="Normal 23 7 22 2 3" xfId="27188"/>
    <cellStyle name="Normal 23 7 22 2 4" xfId="17813"/>
    <cellStyle name="Normal 23 7 22 3" xfId="21535"/>
    <cellStyle name="Normal 23 7 22 4" xfId="30911"/>
    <cellStyle name="Normal 23 7 22 5" xfId="34634"/>
    <cellStyle name="Normal 23 7 22 6" xfId="12401"/>
    <cellStyle name="Normal 23 7 23" xfId="3085"/>
    <cellStyle name="Normal 23 7 23 2" xfId="8553"/>
    <cellStyle name="Normal 23 7 23 2 2" xfId="40159"/>
    <cellStyle name="Normal 23 7 23 2 3" xfId="27302"/>
    <cellStyle name="Normal 23 7 23 2 4" xfId="17927"/>
    <cellStyle name="Normal 23 7 23 3" xfId="21649"/>
    <cellStyle name="Normal 23 7 23 4" xfId="31025"/>
    <cellStyle name="Normal 23 7 23 5" xfId="34748"/>
    <cellStyle name="Normal 23 7 23 6" xfId="12515"/>
    <cellStyle name="Normal 23 7 24" xfId="3200"/>
    <cellStyle name="Normal 23 7 24 2" xfId="8667"/>
    <cellStyle name="Normal 23 7 24 2 2" xfId="40273"/>
    <cellStyle name="Normal 23 7 24 2 3" xfId="27416"/>
    <cellStyle name="Normal 23 7 24 2 4" xfId="18041"/>
    <cellStyle name="Normal 23 7 24 3" xfId="21763"/>
    <cellStyle name="Normal 23 7 24 4" xfId="31139"/>
    <cellStyle name="Normal 23 7 24 5" xfId="34862"/>
    <cellStyle name="Normal 23 7 24 6" xfId="12629"/>
    <cellStyle name="Normal 23 7 25" xfId="3315"/>
    <cellStyle name="Normal 23 7 25 2" xfId="8781"/>
    <cellStyle name="Normal 23 7 25 2 2" xfId="40387"/>
    <cellStyle name="Normal 23 7 25 2 3" xfId="27530"/>
    <cellStyle name="Normal 23 7 25 2 4" xfId="18155"/>
    <cellStyle name="Normal 23 7 25 3" xfId="21877"/>
    <cellStyle name="Normal 23 7 25 4" xfId="31253"/>
    <cellStyle name="Normal 23 7 25 5" xfId="34976"/>
    <cellStyle name="Normal 23 7 25 6" xfId="12743"/>
    <cellStyle name="Normal 23 7 26" xfId="3433"/>
    <cellStyle name="Normal 23 7 26 2" xfId="8898"/>
    <cellStyle name="Normal 23 7 26 2 2" xfId="40504"/>
    <cellStyle name="Normal 23 7 26 2 3" xfId="27647"/>
    <cellStyle name="Normal 23 7 26 2 4" xfId="18272"/>
    <cellStyle name="Normal 23 7 26 3" xfId="21994"/>
    <cellStyle name="Normal 23 7 26 4" xfId="31370"/>
    <cellStyle name="Normal 23 7 26 5" xfId="35093"/>
    <cellStyle name="Normal 23 7 26 6" xfId="12860"/>
    <cellStyle name="Normal 23 7 27" xfId="3553"/>
    <cellStyle name="Normal 23 7 27 2" xfId="9017"/>
    <cellStyle name="Normal 23 7 27 2 2" xfId="40623"/>
    <cellStyle name="Normal 23 7 27 2 3" xfId="27766"/>
    <cellStyle name="Normal 23 7 27 2 4" xfId="18391"/>
    <cellStyle name="Normal 23 7 27 3" xfId="22113"/>
    <cellStyle name="Normal 23 7 27 4" xfId="31489"/>
    <cellStyle name="Normal 23 7 27 5" xfId="35212"/>
    <cellStyle name="Normal 23 7 27 6" xfId="12979"/>
    <cellStyle name="Normal 23 7 28" xfId="3685"/>
    <cellStyle name="Normal 23 7 28 2" xfId="9148"/>
    <cellStyle name="Normal 23 7 28 2 2" xfId="40754"/>
    <cellStyle name="Normal 23 7 28 2 3" xfId="27897"/>
    <cellStyle name="Normal 23 7 28 2 4" xfId="18522"/>
    <cellStyle name="Normal 23 7 28 3" xfId="22244"/>
    <cellStyle name="Normal 23 7 28 4" xfId="31620"/>
    <cellStyle name="Normal 23 7 28 5" xfId="35343"/>
    <cellStyle name="Normal 23 7 28 6" xfId="13110"/>
    <cellStyle name="Normal 23 7 29" xfId="3801"/>
    <cellStyle name="Normal 23 7 29 2" xfId="9263"/>
    <cellStyle name="Normal 23 7 29 2 2" xfId="40869"/>
    <cellStyle name="Normal 23 7 29 2 3" xfId="28012"/>
    <cellStyle name="Normal 23 7 29 2 4" xfId="18637"/>
    <cellStyle name="Normal 23 7 29 3" xfId="22359"/>
    <cellStyle name="Normal 23 7 29 4" xfId="31735"/>
    <cellStyle name="Normal 23 7 29 5" xfId="35458"/>
    <cellStyle name="Normal 23 7 29 6" xfId="13225"/>
    <cellStyle name="Normal 23 7 3" xfId="279"/>
    <cellStyle name="Normal 23 7 3 2" xfId="642"/>
    <cellStyle name="Normal 23 7 3 2 2" xfId="4984"/>
    <cellStyle name="Normal 23 7 3 2 2 2" xfId="6242"/>
    <cellStyle name="Normal 23 7 3 2 2 2 2" xfId="37850"/>
    <cellStyle name="Normal 23 7 3 2 2 2 3" xfId="24993"/>
    <cellStyle name="Normal 23 7 3 2 2 2 4" xfId="15618"/>
    <cellStyle name="Normal 23 7 3 2 2 3" xfId="36592"/>
    <cellStyle name="Normal 23 7 3 2 2 4" xfId="23735"/>
    <cellStyle name="Normal 23 7 3 2 2 5" xfId="14360"/>
    <cellStyle name="Normal 23 7 3 2 3" xfId="5738"/>
    <cellStyle name="Normal 23 7 3 2 3 2" xfId="37346"/>
    <cellStyle name="Normal 23 7 3 2 3 3" xfId="24489"/>
    <cellStyle name="Normal 23 7 3 2 3 4" xfId="15114"/>
    <cellStyle name="Normal 23 7 3 2 4" xfId="4478"/>
    <cellStyle name="Normal 23 7 3 2 4 2" xfId="36092"/>
    <cellStyle name="Normal 23 7 3 2 4 3" xfId="23234"/>
    <cellStyle name="Normal 23 7 3 2 4 4" xfId="13859"/>
    <cellStyle name="Normal 23 7 3 2 5" xfId="32330"/>
    <cellStyle name="Normal 23 7 3 2 6" xfId="22754"/>
    <cellStyle name="Normal 23 7 3 2 7" xfId="10097"/>
    <cellStyle name="Normal 23 7 3 3" xfId="4983"/>
    <cellStyle name="Normal 23 7 3 3 2" xfId="6241"/>
    <cellStyle name="Normal 23 7 3 3 2 2" xfId="37849"/>
    <cellStyle name="Normal 23 7 3 3 2 3" xfId="24992"/>
    <cellStyle name="Normal 23 7 3 3 2 4" xfId="15617"/>
    <cellStyle name="Normal 23 7 3 3 3" xfId="36591"/>
    <cellStyle name="Normal 23 7 3 3 4" xfId="23734"/>
    <cellStyle name="Normal 23 7 3 3 5" xfId="14359"/>
    <cellStyle name="Normal 23 7 3 4" xfId="5577"/>
    <cellStyle name="Normal 23 7 3 4 2" xfId="37185"/>
    <cellStyle name="Normal 23 7 3 4 3" xfId="24328"/>
    <cellStyle name="Normal 23 7 3 4 4" xfId="14953"/>
    <cellStyle name="Normal 23 7 3 5" xfId="4318"/>
    <cellStyle name="Normal 23 7 3 5 2" xfId="35932"/>
    <cellStyle name="Normal 23 7 3 5 3" xfId="23074"/>
    <cellStyle name="Normal 23 7 3 5 4" xfId="13699"/>
    <cellStyle name="Normal 23 7 3 6" xfId="19231"/>
    <cellStyle name="Normal 23 7 3 7" xfId="28607"/>
    <cellStyle name="Normal 23 7 3 8" xfId="32089"/>
    <cellStyle name="Normal 23 7 3 9" xfId="9737"/>
    <cellStyle name="Normal 23 7 30" xfId="3916"/>
    <cellStyle name="Normal 23 7 30 2" xfId="9377"/>
    <cellStyle name="Normal 23 7 30 2 2" xfId="40983"/>
    <cellStyle name="Normal 23 7 30 2 3" xfId="28126"/>
    <cellStyle name="Normal 23 7 30 2 4" xfId="18751"/>
    <cellStyle name="Normal 23 7 30 3" xfId="22473"/>
    <cellStyle name="Normal 23 7 30 4" xfId="31849"/>
    <cellStyle name="Normal 23 7 30 5" xfId="35572"/>
    <cellStyle name="Normal 23 7 30 6" xfId="13339"/>
    <cellStyle name="Normal 23 7 31" xfId="520"/>
    <cellStyle name="Normal 23 7 31 2" xfId="9497"/>
    <cellStyle name="Normal 23 7 31 2 2" xfId="41103"/>
    <cellStyle name="Normal 23 7 31 2 3" xfId="28246"/>
    <cellStyle name="Normal 23 7 31 2 4" xfId="18871"/>
    <cellStyle name="Normal 23 7 31 3" xfId="22593"/>
    <cellStyle name="Normal 23 7 31 4" xfId="28487"/>
    <cellStyle name="Normal 23 7 31 5" xfId="32451"/>
    <cellStyle name="Normal 23 7 31 6" xfId="9977"/>
    <cellStyle name="Normal 23 7 32" xfId="399"/>
    <cellStyle name="Normal 23 7 32 2" xfId="5363"/>
    <cellStyle name="Normal 23 7 32 2 2" xfId="36971"/>
    <cellStyle name="Normal 23 7 32 2 3" xfId="24114"/>
    <cellStyle name="Normal 23 7 32 2 4" xfId="14739"/>
    <cellStyle name="Normal 23 7 32 3" xfId="19111"/>
    <cellStyle name="Normal 23 7 32 4" xfId="9857"/>
    <cellStyle name="Normal 23 7 33" xfId="4081"/>
    <cellStyle name="Normal 23 7 33 2" xfId="35695"/>
    <cellStyle name="Normal 23 7 33 3" xfId="22837"/>
    <cellStyle name="Normal 23 7 33 4" xfId="13462"/>
    <cellStyle name="Normal 23 7 34" xfId="18991"/>
    <cellStyle name="Normal 23 7 35" xfId="28367"/>
    <cellStyle name="Normal 23 7 36" xfId="31969"/>
    <cellStyle name="Normal 23 7 37" xfId="9617"/>
    <cellStyle name="Normal 23 7 4" xfId="796"/>
    <cellStyle name="Normal 23 7 4 2" xfId="4985"/>
    <cellStyle name="Normal 23 7 4 2 2" xfId="6243"/>
    <cellStyle name="Normal 23 7 4 2 2 2" xfId="37851"/>
    <cellStyle name="Normal 23 7 4 2 2 3" xfId="24994"/>
    <cellStyle name="Normal 23 7 4 2 2 4" xfId="15619"/>
    <cellStyle name="Normal 23 7 4 2 3" xfId="36593"/>
    <cellStyle name="Normal 23 7 4 2 4" xfId="23736"/>
    <cellStyle name="Normal 23 7 4 2 5" xfId="14361"/>
    <cellStyle name="Normal 23 7 4 3" xfId="5739"/>
    <cellStyle name="Normal 23 7 4 3 2" xfId="37347"/>
    <cellStyle name="Normal 23 7 4 3 3" xfId="24490"/>
    <cellStyle name="Normal 23 7 4 3 4" xfId="15115"/>
    <cellStyle name="Normal 23 7 4 4" xfId="4479"/>
    <cellStyle name="Normal 23 7 4 4 2" xfId="36093"/>
    <cellStyle name="Normal 23 7 4 4 3" xfId="23235"/>
    <cellStyle name="Normal 23 7 4 4 4" xfId="13860"/>
    <cellStyle name="Normal 23 7 4 5" xfId="19383"/>
    <cellStyle name="Normal 23 7 4 6" xfId="28759"/>
    <cellStyle name="Normal 23 7 4 7" xfId="32210"/>
    <cellStyle name="Normal 23 7 4 8" xfId="10249"/>
    <cellStyle name="Normal 23 7 5" xfId="913"/>
    <cellStyle name="Normal 23 7 5 2" xfId="4986"/>
    <cellStyle name="Normal 23 7 5 2 2" xfId="6244"/>
    <cellStyle name="Normal 23 7 5 2 2 2" xfId="37852"/>
    <cellStyle name="Normal 23 7 5 2 2 3" xfId="24995"/>
    <cellStyle name="Normal 23 7 5 2 2 4" xfId="15620"/>
    <cellStyle name="Normal 23 7 5 2 3" xfId="36594"/>
    <cellStyle name="Normal 23 7 5 2 4" xfId="23737"/>
    <cellStyle name="Normal 23 7 5 2 5" xfId="14362"/>
    <cellStyle name="Normal 23 7 5 3" xfId="5942"/>
    <cellStyle name="Normal 23 7 5 3 2" xfId="37550"/>
    <cellStyle name="Normal 23 7 5 3 3" xfId="24693"/>
    <cellStyle name="Normal 23 7 5 3 4" xfId="15318"/>
    <cellStyle name="Normal 23 7 5 4" xfId="4683"/>
    <cellStyle name="Normal 23 7 5 4 2" xfId="36294"/>
    <cellStyle name="Normal 23 7 5 4 3" xfId="23437"/>
    <cellStyle name="Normal 23 7 5 4 4" xfId="14062"/>
    <cellStyle name="Normal 23 7 5 5" xfId="19499"/>
    <cellStyle name="Normal 23 7 5 6" xfId="28875"/>
    <cellStyle name="Normal 23 7 5 7" xfId="32599"/>
    <cellStyle name="Normal 23 7 5 8" xfId="10365"/>
    <cellStyle name="Normal 23 7 6" xfId="1029"/>
    <cellStyle name="Normal 23 7 6 2" xfId="6235"/>
    <cellStyle name="Normal 23 7 6 2 2" xfId="37843"/>
    <cellStyle name="Normal 23 7 6 2 3" xfId="24986"/>
    <cellStyle name="Normal 23 7 6 2 4" xfId="15611"/>
    <cellStyle name="Normal 23 7 6 3" xfId="4977"/>
    <cellStyle name="Normal 23 7 6 3 2" xfId="36585"/>
    <cellStyle name="Normal 23 7 6 3 3" xfId="23728"/>
    <cellStyle name="Normal 23 7 6 3 4" xfId="14353"/>
    <cellStyle name="Normal 23 7 6 4" xfId="19614"/>
    <cellStyle name="Normal 23 7 6 5" xfId="28990"/>
    <cellStyle name="Normal 23 7 6 6" xfId="32714"/>
    <cellStyle name="Normal 23 7 6 7" xfId="10480"/>
    <cellStyle name="Normal 23 7 7" xfId="1145"/>
    <cellStyle name="Normal 23 7 7 2" xfId="6901"/>
    <cellStyle name="Normal 23 7 7 2 2" xfId="38507"/>
    <cellStyle name="Normal 23 7 7 2 3" xfId="25650"/>
    <cellStyle name="Normal 23 7 7 2 4" xfId="16275"/>
    <cellStyle name="Normal 23 7 7 3" xfId="4198"/>
    <cellStyle name="Normal 23 7 7 3 2" xfId="35812"/>
    <cellStyle name="Normal 23 7 7 3 3" xfId="22954"/>
    <cellStyle name="Normal 23 7 7 3 4" xfId="13579"/>
    <cellStyle name="Normal 23 7 7 4" xfId="19729"/>
    <cellStyle name="Normal 23 7 7 5" xfId="29105"/>
    <cellStyle name="Normal 23 7 7 6" xfId="32829"/>
    <cellStyle name="Normal 23 7 7 7" xfId="10595"/>
    <cellStyle name="Normal 23 7 8" xfId="1260"/>
    <cellStyle name="Normal 23 7 8 2" xfId="5454"/>
    <cellStyle name="Normal 23 7 8 2 2" xfId="37062"/>
    <cellStyle name="Normal 23 7 8 2 3" xfId="24205"/>
    <cellStyle name="Normal 23 7 8 2 4" xfId="14830"/>
    <cellStyle name="Normal 23 7 8 3" xfId="19843"/>
    <cellStyle name="Normal 23 7 8 4" xfId="29219"/>
    <cellStyle name="Normal 23 7 8 5" xfId="32943"/>
    <cellStyle name="Normal 23 7 8 6" xfId="10709"/>
    <cellStyle name="Normal 23 7 9" xfId="1375"/>
    <cellStyle name="Normal 23 7 9 2" xfId="6806"/>
    <cellStyle name="Normal 23 7 9 2 2" xfId="38412"/>
    <cellStyle name="Normal 23 7 9 2 3" xfId="25555"/>
    <cellStyle name="Normal 23 7 9 2 4" xfId="16180"/>
    <cellStyle name="Normal 23 7 9 3" xfId="19957"/>
    <cellStyle name="Normal 23 7 9 4" xfId="29333"/>
    <cellStyle name="Normal 23 7 9 5" xfId="33057"/>
    <cellStyle name="Normal 23 7 9 6" xfId="10823"/>
    <cellStyle name="Normal 23 8" xfId="179"/>
    <cellStyle name="Normal 23 8 10" xfId="1643"/>
    <cellStyle name="Normal 23 8 10 2" xfId="7123"/>
    <cellStyle name="Normal 23 8 10 2 2" xfId="38729"/>
    <cellStyle name="Normal 23 8 10 2 3" xfId="25872"/>
    <cellStyle name="Normal 23 8 10 2 4" xfId="16497"/>
    <cellStyle name="Normal 23 8 10 3" xfId="20219"/>
    <cellStyle name="Normal 23 8 10 4" xfId="29595"/>
    <cellStyle name="Normal 23 8 10 5" xfId="33318"/>
    <cellStyle name="Normal 23 8 10 6" xfId="11085"/>
    <cellStyle name="Normal 23 8 11" xfId="1759"/>
    <cellStyle name="Normal 23 8 11 2" xfId="7238"/>
    <cellStyle name="Normal 23 8 11 2 2" xfId="38844"/>
    <cellStyle name="Normal 23 8 11 2 3" xfId="25987"/>
    <cellStyle name="Normal 23 8 11 2 4" xfId="16612"/>
    <cellStyle name="Normal 23 8 11 3" xfId="20334"/>
    <cellStyle name="Normal 23 8 11 4" xfId="29710"/>
    <cellStyle name="Normal 23 8 11 5" xfId="33433"/>
    <cellStyle name="Normal 23 8 11 6" xfId="11200"/>
    <cellStyle name="Normal 23 8 12" xfId="1933"/>
    <cellStyle name="Normal 23 8 12 2" xfId="7411"/>
    <cellStyle name="Normal 23 8 12 2 2" xfId="39017"/>
    <cellStyle name="Normal 23 8 12 2 3" xfId="26160"/>
    <cellStyle name="Normal 23 8 12 2 4" xfId="16785"/>
    <cellStyle name="Normal 23 8 12 3" xfId="20507"/>
    <cellStyle name="Normal 23 8 12 4" xfId="29883"/>
    <cellStyle name="Normal 23 8 12 5" xfId="33606"/>
    <cellStyle name="Normal 23 8 12 6" xfId="11373"/>
    <cellStyle name="Normal 23 8 13" xfId="2051"/>
    <cellStyle name="Normal 23 8 13 2" xfId="7528"/>
    <cellStyle name="Normal 23 8 13 2 2" xfId="39134"/>
    <cellStyle name="Normal 23 8 13 2 3" xfId="26277"/>
    <cellStyle name="Normal 23 8 13 2 4" xfId="16902"/>
    <cellStyle name="Normal 23 8 13 3" xfId="20624"/>
    <cellStyle name="Normal 23 8 13 4" xfId="30000"/>
    <cellStyle name="Normal 23 8 13 5" xfId="33723"/>
    <cellStyle name="Normal 23 8 13 6" xfId="11490"/>
    <cellStyle name="Normal 23 8 14" xfId="2168"/>
    <cellStyle name="Normal 23 8 14 2" xfId="7644"/>
    <cellStyle name="Normal 23 8 14 2 2" xfId="39250"/>
    <cellStyle name="Normal 23 8 14 2 3" xfId="26393"/>
    <cellStyle name="Normal 23 8 14 2 4" xfId="17018"/>
    <cellStyle name="Normal 23 8 14 3" xfId="20740"/>
    <cellStyle name="Normal 23 8 14 4" xfId="30116"/>
    <cellStyle name="Normal 23 8 14 5" xfId="33839"/>
    <cellStyle name="Normal 23 8 14 6" xfId="11606"/>
    <cellStyle name="Normal 23 8 15" xfId="2287"/>
    <cellStyle name="Normal 23 8 15 2" xfId="7762"/>
    <cellStyle name="Normal 23 8 15 2 2" xfId="39368"/>
    <cellStyle name="Normal 23 8 15 2 3" xfId="26511"/>
    <cellStyle name="Normal 23 8 15 2 4" xfId="17136"/>
    <cellStyle name="Normal 23 8 15 3" xfId="20858"/>
    <cellStyle name="Normal 23 8 15 4" xfId="30234"/>
    <cellStyle name="Normal 23 8 15 5" xfId="33957"/>
    <cellStyle name="Normal 23 8 15 6" xfId="11724"/>
    <cellStyle name="Normal 23 8 16" xfId="2406"/>
    <cellStyle name="Normal 23 8 16 2" xfId="7880"/>
    <cellStyle name="Normal 23 8 16 2 2" xfId="39486"/>
    <cellStyle name="Normal 23 8 16 2 3" xfId="26629"/>
    <cellStyle name="Normal 23 8 16 2 4" xfId="17254"/>
    <cellStyle name="Normal 23 8 16 3" xfId="20976"/>
    <cellStyle name="Normal 23 8 16 4" xfId="30352"/>
    <cellStyle name="Normal 23 8 16 5" xfId="34075"/>
    <cellStyle name="Normal 23 8 16 6" xfId="11842"/>
    <cellStyle name="Normal 23 8 17" xfId="2523"/>
    <cellStyle name="Normal 23 8 17 2" xfId="7996"/>
    <cellStyle name="Normal 23 8 17 2 2" xfId="39602"/>
    <cellStyle name="Normal 23 8 17 2 3" xfId="26745"/>
    <cellStyle name="Normal 23 8 17 2 4" xfId="17370"/>
    <cellStyle name="Normal 23 8 17 3" xfId="21092"/>
    <cellStyle name="Normal 23 8 17 4" xfId="30468"/>
    <cellStyle name="Normal 23 8 17 5" xfId="34191"/>
    <cellStyle name="Normal 23 8 17 6" xfId="11958"/>
    <cellStyle name="Normal 23 8 18" xfId="2641"/>
    <cellStyle name="Normal 23 8 18 2" xfId="8113"/>
    <cellStyle name="Normal 23 8 18 2 2" xfId="39719"/>
    <cellStyle name="Normal 23 8 18 2 3" xfId="26862"/>
    <cellStyle name="Normal 23 8 18 2 4" xfId="17487"/>
    <cellStyle name="Normal 23 8 18 3" xfId="21209"/>
    <cellStyle name="Normal 23 8 18 4" xfId="30585"/>
    <cellStyle name="Normal 23 8 18 5" xfId="34308"/>
    <cellStyle name="Normal 23 8 18 6" xfId="12075"/>
    <cellStyle name="Normal 23 8 19" xfId="2761"/>
    <cellStyle name="Normal 23 8 19 2" xfId="8232"/>
    <cellStyle name="Normal 23 8 19 2 2" xfId="39838"/>
    <cellStyle name="Normal 23 8 19 2 3" xfId="26981"/>
    <cellStyle name="Normal 23 8 19 2 4" xfId="17606"/>
    <cellStyle name="Normal 23 8 19 3" xfId="21328"/>
    <cellStyle name="Normal 23 8 19 4" xfId="30704"/>
    <cellStyle name="Normal 23 8 19 5" xfId="34427"/>
    <cellStyle name="Normal 23 8 19 6" xfId="12194"/>
    <cellStyle name="Normal 23 8 2" xfId="300"/>
    <cellStyle name="Normal 23 8 2 2" xfId="652"/>
    <cellStyle name="Normal 23 8 2 2 2" xfId="4989"/>
    <cellStyle name="Normal 23 8 2 2 2 2" xfId="6247"/>
    <cellStyle name="Normal 23 8 2 2 2 2 2" xfId="37855"/>
    <cellStyle name="Normal 23 8 2 2 2 2 3" xfId="24998"/>
    <cellStyle name="Normal 23 8 2 2 2 2 4" xfId="15623"/>
    <cellStyle name="Normal 23 8 2 2 2 3" xfId="36597"/>
    <cellStyle name="Normal 23 8 2 2 2 4" xfId="23740"/>
    <cellStyle name="Normal 23 8 2 2 2 5" xfId="14365"/>
    <cellStyle name="Normal 23 8 2 2 3" xfId="5740"/>
    <cellStyle name="Normal 23 8 2 2 3 2" xfId="37348"/>
    <cellStyle name="Normal 23 8 2 2 3 3" xfId="24491"/>
    <cellStyle name="Normal 23 8 2 2 3 4" xfId="15116"/>
    <cellStyle name="Normal 23 8 2 2 4" xfId="4480"/>
    <cellStyle name="Normal 23 8 2 2 4 2" xfId="36094"/>
    <cellStyle name="Normal 23 8 2 2 4 3" xfId="23236"/>
    <cellStyle name="Normal 23 8 2 2 4 4" xfId="13861"/>
    <cellStyle name="Normal 23 8 2 2 5" xfId="32351"/>
    <cellStyle name="Normal 23 8 2 2 6" xfId="22670"/>
    <cellStyle name="Normal 23 8 2 2 7" xfId="10107"/>
    <cellStyle name="Normal 23 8 2 3" xfId="4988"/>
    <cellStyle name="Normal 23 8 2 3 2" xfId="6246"/>
    <cellStyle name="Normal 23 8 2 3 2 2" xfId="37854"/>
    <cellStyle name="Normal 23 8 2 3 2 3" xfId="24997"/>
    <cellStyle name="Normal 23 8 2 3 2 4" xfId="15622"/>
    <cellStyle name="Normal 23 8 2 3 3" xfId="36596"/>
    <cellStyle name="Normal 23 8 2 3 4" xfId="23739"/>
    <cellStyle name="Normal 23 8 2 3 5" xfId="14364"/>
    <cellStyle name="Normal 23 8 2 4" xfId="5587"/>
    <cellStyle name="Normal 23 8 2 4 2" xfId="37195"/>
    <cellStyle name="Normal 23 8 2 4 3" xfId="24338"/>
    <cellStyle name="Normal 23 8 2 4 4" xfId="14963"/>
    <cellStyle name="Normal 23 8 2 5" xfId="4328"/>
    <cellStyle name="Normal 23 8 2 5 2" xfId="35942"/>
    <cellStyle name="Normal 23 8 2 5 3" xfId="23084"/>
    <cellStyle name="Normal 23 8 2 5 4" xfId="13709"/>
    <cellStyle name="Normal 23 8 2 6" xfId="19241"/>
    <cellStyle name="Normal 23 8 2 7" xfId="28617"/>
    <cellStyle name="Normal 23 8 2 8" xfId="32110"/>
    <cellStyle name="Normal 23 8 2 9" xfId="9758"/>
    <cellStyle name="Normal 23 8 20" xfId="2876"/>
    <cellStyle name="Normal 23 8 20 2" xfId="8346"/>
    <cellStyle name="Normal 23 8 20 2 2" xfId="39952"/>
    <cellStyle name="Normal 23 8 20 2 3" xfId="27095"/>
    <cellStyle name="Normal 23 8 20 2 4" xfId="17720"/>
    <cellStyle name="Normal 23 8 20 3" xfId="21442"/>
    <cellStyle name="Normal 23 8 20 4" xfId="30818"/>
    <cellStyle name="Normal 23 8 20 5" xfId="34541"/>
    <cellStyle name="Normal 23 8 20 6" xfId="12308"/>
    <cellStyle name="Normal 23 8 21" xfId="2991"/>
    <cellStyle name="Normal 23 8 21 2" xfId="8460"/>
    <cellStyle name="Normal 23 8 21 2 2" xfId="40066"/>
    <cellStyle name="Normal 23 8 21 2 3" xfId="27209"/>
    <cellStyle name="Normal 23 8 21 2 4" xfId="17834"/>
    <cellStyle name="Normal 23 8 21 3" xfId="21556"/>
    <cellStyle name="Normal 23 8 21 4" xfId="30932"/>
    <cellStyle name="Normal 23 8 21 5" xfId="34655"/>
    <cellStyle name="Normal 23 8 21 6" xfId="12422"/>
    <cellStyle name="Normal 23 8 22" xfId="3106"/>
    <cellStyle name="Normal 23 8 22 2" xfId="8574"/>
    <cellStyle name="Normal 23 8 22 2 2" xfId="40180"/>
    <cellStyle name="Normal 23 8 22 2 3" xfId="27323"/>
    <cellStyle name="Normal 23 8 22 2 4" xfId="17948"/>
    <cellStyle name="Normal 23 8 22 3" xfId="21670"/>
    <cellStyle name="Normal 23 8 22 4" xfId="31046"/>
    <cellStyle name="Normal 23 8 22 5" xfId="34769"/>
    <cellStyle name="Normal 23 8 22 6" xfId="12536"/>
    <cellStyle name="Normal 23 8 23" xfId="3221"/>
    <cellStyle name="Normal 23 8 23 2" xfId="8688"/>
    <cellStyle name="Normal 23 8 23 2 2" xfId="40294"/>
    <cellStyle name="Normal 23 8 23 2 3" xfId="27437"/>
    <cellStyle name="Normal 23 8 23 2 4" xfId="18062"/>
    <cellStyle name="Normal 23 8 23 3" xfId="21784"/>
    <cellStyle name="Normal 23 8 23 4" xfId="31160"/>
    <cellStyle name="Normal 23 8 23 5" xfId="34883"/>
    <cellStyle name="Normal 23 8 23 6" xfId="12650"/>
    <cellStyle name="Normal 23 8 24" xfId="3336"/>
    <cellStyle name="Normal 23 8 24 2" xfId="8802"/>
    <cellStyle name="Normal 23 8 24 2 2" xfId="40408"/>
    <cellStyle name="Normal 23 8 24 2 3" xfId="27551"/>
    <cellStyle name="Normal 23 8 24 2 4" xfId="18176"/>
    <cellStyle name="Normal 23 8 24 3" xfId="21898"/>
    <cellStyle name="Normal 23 8 24 4" xfId="31274"/>
    <cellStyle name="Normal 23 8 24 5" xfId="34997"/>
    <cellStyle name="Normal 23 8 24 6" xfId="12764"/>
    <cellStyle name="Normal 23 8 25" xfId="3454"/>
    <cellStyle name="Normal 23 8 25 2" xfId="8919"/>
    <cellStyle name="Normal 23 8 25 2 2" xfId="40525"/>
    <cellStyle name="Normal 23 8 25 2 3" xfId="27668"/>
    <cellStyle name="Normal 23 8 25 2 4" xfId="18293"/>
    <cellStyle name="Normal 23 8 25 3" xfId="22015"/>
    <cellStyle name="Normal 23 8 25 4" xfId="31391"/>
    <cellStyle name="Normal 23 8 25 5" xfId="35114"/>
    <cellStyle name="Normal 23 8 25 6" xfId="12881"/>
    <cellStyle name="Normal 23 8 26" xfId="3574"/>
    <cellStyle name="Normal 23 8 26 2" xfId="9038"/>
    <cellStyle name="Normal 23 8 26 2 2" xfId="40644"/>
    <cellStyle name="Normal 23 8 26 2 3" xfId="27787"/>
    <cellStyle name="Normal 23 8 26 2 4" xfId="18412"/>
    <cellStyle name="Normal 23 8 26 3" xfId="22134"/>
    <cellStyle name="Normal 23 8 26 4" xfId="31510"/>
    <cellStyle name="Normal 23 8 26 5" xfId="35233"/>
    <cellStyle name="Normal 23 8 26 6" xfId="13000"/>
    <cellStyle name="Normal 23 8 27" xfId="3706"/>
    <cellStyle name="Normal 23 8 27 2" xfId="9169"/>
    <cellStyle name="Normal 23 8 27 2 2" xfId="40775"/>
    <cellStyle name="Normal 23 8 27 2 3" xfId="27918"/>
    <cellStyle name="Normal 23 8 27 2 4" xfId="18543"/>
    <cellStyle name="Normal 23 8 27 3" xfId="22265"/>
    <cellStyle name="Normal 23 8 27 4" xfId="31641"/>
    <cellStyle name="Normal 23 8 27 5" xfId="35364"/>
    <cellStyle name="Normal 23 8 27 6" xfId="13131"/>
    <cellStyle name="Normal 23 8 28" xfId="3822"/>
    <cellStyle name="Normal 23 8 28 2" xfId="9284"/>
    <cellStyle name="Normal 23 8 28 2 2" xfId="40890"/>
    <cellStyle name="Normal 23 8 28 2 3" xfId="28033"/>
    <cellStyle name="Normal 23 8 28 2 4" xfId="18658"/>
    <cellStyle name="Normal 23 8 28 3" xfId="22380"/>
    <cellStyle name="Normal 23 8 28 4" xfId="31756"/>
    <cellStyle name="Normal 23 8 28 5" xfId="35479"/>
    <cellStyle name="Normal 23 8 28 6" xfId="13246"/>
    <cellStyle name="Normal 23 8 29" xfId="3937"/>
    <cellStyle name="Normal 23 8 29 2" xfId="9398"/>
    <cellStyle name="Normal 23 8 29 2 2" xfId="41004"/>
    <cellStyle name="Normal 23 8 29 2 3" xfId="28147"/>
    <cellStyle name="Normal 23 8 29 2 4" xfId="18772"/>
    <cellStyle name="Normal 23 8 29 3" xfId="22494"/>
    <cellStyle name="Normal 23 8 29 4" xfId="31870"/>
    <cellStyle name="Normal 23 8 29 5" xfId="35593"/>
    <cellStyle name="Normal 23 8 29 6" xfId="13360"/>
    <cellStyle name="Normal 23 8 3" xfId="817"/>
    <cellStyle name="Normal 23 8 3 2" xfId="4990"/>
    <cellStyle name="Normal 23 8 3 2 2" xfId="6248"/>
    <cellStyle name="Normal 23 8 3 2 2 2" xfId="37856"/>
    <cellStyle name="Normal 23 8 3 2 2 3" xfId="24999"/>
    <cellStyle name="Normal 23 8 3 2 2 4" xfId="15624"/>
    <cellStyle name="Normal 23 8 3 2 3" xfId="36598"/>
    <cellStyle name="Normal 23 8 3 2 4" xfId="23741"/>
    <cellStyle name="Normal 23 8 3 2 5" xfId="14366"/>
    <cellStyle name="Normal 23 8 3 3" xfId="5741"/>
    <cellStyle name="Normal 23 8 3 3 2" xfId="37349"/>
    <cellStyle name="Normal 23 8 3 3 3" xfId="24492"/>
    <cellStyle name="Normal 23 8 3 3 4" xfId="15117"/>
    <cellStyle name="Normal 23 8 3 4" xfId="4481"/>
    <cellStyle name="Normal 23 8 3 4 2" xfId="36095"/>
    <cellStyle name="Normal 23 8 3 4 3" xfId="23237"/>
    <cellStyle name="Normal 23 8 3 4 4" xfId="13862"/>
    <cellStyle name="Normal 23 8 3 5" xfId="19404"/>
    <cellStyle name="Normal 23 8 3 6" xfId="28780"/>
    <cellStyle name="Normal 23 8 3 7" xfId="32231"/>
    <cellStyle name="Normal 23 8 3 8" xfId="10270"/>
    <cellStyle name="Normal 23 8 30" xfId="541"/>
    <cellStyle name="Normal 23 8 30 2" xfId="9518"/>
    <cellStyle name="Normal 23 8 30 2 2" xfId="41124"/>
    <cellStyle name="Normal 23 8 30 2 3" xfId="28267"/>
    <cellStyle name="Normal 23 8 30 2 4" xfId="18892"/>
    <cellStyle name="Normal 23 8 30 3" xfId="22614"/>
    <cellStyle name="Normal 23 8 30 4" xfId="28508"/>
    <cellStyle name="Normal 23 8 30 5" xfId="32472"/>
    <cellStyle name="Normal 23 8 30 6" xfId="9998"/>
    <cellStyle name="Normal 23 8 31" xfId="420"/>
    <cellStyle name="Normal 23 8 31 2" xfId="6962"/>
    <cellStyle name="Normal 23 8 31 2 2" xfId="38568"/>
    <cellStyle name="Normal 23 8 31 2 3" xfId="25711"/>
    <cellStyle name="Normal 23 8 31 2 4" xfId="16336"/>
    <cellStyle name="Normal 23 8 31 3" xfId="19132"/>
    <cellStyle name="Normal 23 8 31 4" xfId="9878"/>
    <cellStyle name="Normal 23 8 32" xfId="4102"/>
    <cellStyle name="Normal 23 8 32 2" xfId="35716"/>
    <cellStyle name="Normal 23 8 32 3" xfId="22858"/>
    <cellStyle name="Normal 23 8 32 4" xfId="13483"/>
    <cellStyle name="Normal 23 8 33" xfId="19012"/>
    <cellStyle name="Normal 23 8 34" xfId="28388"/>
    <cellStyle name="Normal 23 8 35" xfId="31990"/>
    <cellStyle name="Normal 23 8 36" xfId="9638"/>
    <cellStyle name="Normal 23 8 4" xfId="934"/>
    <cellStyle name="Normal 23 8 4 2" xfId="4991"/>
    <cellStyle name="Normal 23 8 4 2 2" xfId="6249"/>
    <cellStyle name="Normal 23 8 4 2 2 2" xfId="37857"/>
    <cellStyle name="Normal 23 8 4 2 2 3" xfId="25000"/>
    <cellStyle name="Normal 23 8 4 2 2 4" xfId="15625"/>
    <cellStyle name="Normal 23 8 4 2 3" xfId="36599"/>
    <cellStyle name="Normal 23 8 4 2 4" xfId="23742"/>
    <cellStyle name="Normal 23 8 4 2 5" xfId="14367"/>
    <cellStyle name="Normal 23 8 4 3" xfId="5963"/>
    <cellStyle name="Normal 23 8 4 3 2" xfId="37571"/>
    <cellStyle name="Normal 23 8 4 3 3" xfId="24714"/>
    <cellStyle name="Normal 23 8 4 3 4" xfId="15339"/>
    <cellStyle name="Normal 23 8 4 4" xfId="4704"/>
    <cellStyle name="Normal 23 8 4 4 2" xfId="36315"/>
    <cellStyle name="Normal 23 8 4 4 3" xfId="23458"/>
    <cellStyle name="Normal 23 8 4 4 4" xfId="14083"/>
    <cellStyle name="Normal 23 8 4 5" xfId="19520"/>
    <cellStyle name="Normal 23 8 4 6" xfId="28896"/>
    <cellStyle name="Normal 23 8 4 7" xfId="32620"/>
    <cellStyle name="Normal 23 8 4 8" xfId="10386"/>
    <cellStyle name="Normal 23 8 5" xfId="1050"/>
    <cellStyle name="Normal 23 8 5 2" xfId="6245"/>
    <cellStyle name="Normal 23 8 5 2 2" xfId="37853"/>
    <cellStyle name="Normal 23 8 5 2 3" xfId="24996"/>
    <cellStyle name="Normal 23 8 5 2 4" xfId="15621"/>
    <cellStyle name="Normal 23 8 5 3" xfId="4987"/>
    <cellStyle name="Normal 23 8 5 3 2" xfId="36595"/>
    <cellStyle name="Normal 23 8 5 3 3" xfId="23738"/>
    <cellStyle name="Normal 23 8 5 3 4" xfId="14363"/>
    <cellStyle name="Normal 23 8 5 4" xfId="19635"/>
    <cellStyle name="Normal 23 8 5 5" xfId="29011"/>
    <cellStyle name="Normal 23 8 5 6" xfId="32735"/>
    <cellStyle name="Normal 23 8 5 7" xfId="10501"/>
    <cellStyle name="Normal 23 8 6" xfId="1166"/>
    <cellStyle name="Normal 23 8 6 2" xfId="6868"/>
    <cellStyle name="Normal 23 8 6 2 2" xfId="38474"/>
    <cellStyle name="Normal 23 8 6 2 3" xfId="25617"/>
    <cellStyle name="Normal 23 8 6 2 4" xfId="16242"/>
    <cellStyle name="Normal 23 8 6 3" xfId="4219"/>
    <cellStyle name="Normal 23 8 6 3 2" xfId="35833"/>
    <cellStyle name="Normal 23 8 6 3 3" xfId="22975"/>
    <cellStyle name="Normal 23 8 6 3 4" xfId="13600"/>
    <cellStyle name="Normal 23 8 6 4" xfId="19750"/>
    <cellStyle name="Normal 23 8 6 5" xfId="29126"/>
    <cellStyle name="Normal 23 8 6 6" xfId="32850"/>
    <cellStyle name="Normal 23 8 6 7" xfId="10616"/>
    <cellStyle name="Normal 23 8 7" xfId="1281"/>
    <cellStyle name="Normal 23 8 7 2" xfId="5475"/>
    <cellStyle name="Normal 23 8 7 2 2" xfId="37083"/>
    <cellStyle name="Normal 23 8 7 2 3" xfId="24226"/>
    <cellStyle name="Normal 23 8 7 2 4" xfId="14851"/>
    <cellStyle name="Normal 23 8 7 3" xfId="19864"/>
    <cellStyle name="Normal 23 8 7 4" xfId="29240"/>
    <cellStyle name="Normal 23 8 7 5" xfId="32964"/>
    <cellStyle name="Normal 23 8 7 6" xfId="10730"/>
    <cellStyle name="Normal 23 8 8" xfId="1396"/>
    <cellStyle name="Normal 23 8 8 2" xfId="6886"/>
    <cellStyle name="Normal 23 8 8 2 2" xfId="38492"/>
    <cellStyle name="Normal 23 8 8 2 3" xfId="25635"/>
    <cellStyle name="Normal 23 8 8 2 4" xfId="16260"/>
    <cellStyle name="Normal 23 8 8 3" xfId="19978"/>
    <cellStyle name="Normal 23 8 8 4" xfId="29354"/>
    <cellStyle name="Normal 23 8 8 5" xfId="33078"/>
    <cellStyle name="Normal 23 8 8 6" xfId="10844"/>
    <cellStyle name="Normal 23 8 9" xfId="1511"/>
    <cellStyle name="Normal 23 8 9 2" xfId="5386"/>
    <cellStyle name="Normal 23 8 9 2 2" xfId="36994"/>
    <cellStyle name="Normal 23 8 9 2 3" xfId="24137"/>
    <cellStyle name="Normal 23 8 9 2 4" xfId="14762"/>
    <cellStyle name="Normal 23 8 9 3" xfId="20092"/>
    <cellStyle name="Normal 23 8 9 4" xfId="29468"/>
    <cellStyle name="Normal 23 8 9 5" xfId="33192"/>
    <cellStyle name="Normal 23 8 9 6" xfId="10958"/>
    <cellStyle name="Normal 23 9" xfId="229"/>
    <cellStyle name="Normal 23 9 2" xfId="591"/>
    <cellStyle name="Normal 23 9 2 2" xfId="4993"/>
    <cellStyle name="Normal 23 9 2 2 2" xfId="6251"/>
    <cellStyle name="Normal 23 9 2 2 2 2" xfId="37859"/>
    <cellStyle name="Normal 23 9 2 2 2 3" xfId="25002"/>
    <cellStyle name="Normal 23 9 2 2 2 4" xfId="15627"/>
    <cellStyle name="Normal 23 9 2 2 3" xfId="36601"/>
    <cellStyle name="Normal 23 9 2 2 4" xfId="23744"/>
    <cellStyle name="Normal 23 9 2 2 5" xfId="14369"/>
    <cellStyle name="Normal 23 9 2 3" xfId="5742"/>
    <cellStyle name="Normal 23 9 2 3 2" xfId="37350"/>
    <cellStyle name="Normal 23 9 2 3 3" xfId="24493"/>
    <cellStyle name="Normal 23 9 2 3 4" xfId="15118"/>
    <cellStyle name="Normal 23 9 2 4" xfId="4482"/>
    <cellStyle name="Normal 23 9 2 4 2" xfId="36096"/>
    <cellStyle name="Normal 23 9 2 4 3" xfId="23238"/>
    <cellStyle name="Normal 23 9 2 4 4" xfId="13863"/>
    <cellStyle name="Normal 23 9 2 5" xfId="32280"/>
    <cellStyle name="Normal 23 9 2 6" xfId="22739"/>
    <cellStyle name="Normal 23 9 2 7" xfId="10047"/>
    <cellStyle name="Normal 23 9 3" xfId="4992"/>
    <cellStyle name="Normal 23 9 3 2" xfId="6250"/>
    <cellStyle name="Normal 23 9 3 2 2" xfId="37858"/>
    <cellStyle name="Normal 23 9 3 2 3" xfId="25001"/>
    <cellStyle name="Normal 23 9 3 2 4" xfId="15626"/>
    <cellStyle name="Normal 23 9 3 3" xfId="36600"/>
    <cellStyle name="Normal 23 9 3 4" xfId="23743"/>
    <cellStyle name="Normal 23 9 3 5" xfId="14368"/>
    <cellStyle name="Normal 23 9 4" xfId="5526"/>
    <cellStyle name="Normal 23 9 4 2" xfId="37134"/>
    <cellStyle name="Normal 23 9 4 3" xfId="24277"/>
    <cellStyle name="Normal 23 9 4 4" xfId="14902"/>
    <cellStyle name="Normal 23 9 5" xfId="4268"/>
    <cellStyle name="Normal 23 9 5 2" xfId="35882"/>
    <cellStyle name="Normal 23 9 5 3" xfId="23024"/>
    <cellStyle name="Normal 23 9 5 4" xfId="13649"/>
    <cellStyle name="Normal 23 9 6" xfId="19181"/>
    <cellStyle name="Normal 23 9 7" xfId="28557"/>
    <cellStyle name="Normal 23 9 8" xfId="32039"/>
    <cellStyle name="Normal 23 9 9" xfId="9687"/>
    <cellStyle name="Normal 24" xfId="59"/>
    <cellStyle name="Normal 25" xfId="66"/>
    <cellStyle name="Normal 26" xfId="67"/>
    <cellStyle name="Normal 27" xfId="68"/>
    <cellStyle name="Normal 28" xfId="69"/>
    <cellStyle name="Normal 29" xfId="70"/>
    <cellStyle name="Normal 3" xfId="2"/>
    <cellStyle name="Normal 30" xfId="71"/>
    <cellStyle name="Normal 31" xfId="72"/>
    <cellStyle name="Normal 32" xfId="73"/>
    <cellStyle name="Normal 33" xfId="74"/>
    <cellStyle name="Normal 34" xfId="75"/>
    <cellStyle name="Normal 35" xfId="76"/>
    <cellStyle name="Normal 36" xfId="77"/>
    <cellStyle name="Normal 37" xfId="103"/>
    <cellStyle name="Normal 37 10" xfId="746"/>
    <cellStyle name="Normal 37 10 2" xfId="4995"/>
    <cellStyle name="Normal 37 10 2 2" xfId="6253"/>
    <cellStyle name="Normal 37 10 2 2 2" xfId="37861"/>
    <cellStyle name="Normal 37 10 2 2 3" xfId="25004"/>
    <cellStyle name="Normal 37 10 2 2 4" xfId="15629"/>
    <cellStyle name="Normal 37 10 2 3" xfId="36603"/>
    <cellStyle name="Normal 37 10 2 4" xfId="23746"/>
    <cellStyle name="Normal 37 10 2 5" xfId="14371"/>
    <cellStyle name="Normal 37 10 3" xfId="5743"/>
    <cellStyle name="Normal 37 10 3 2" xfId="37351"/>
    <cellStyle name="Normal 37 10 3 3" xfId="24494"/>
    <cellStyle name="Normal 37 10 3 4" xfId="15119"/>
    <cellStyle name="Normal 37 10 4" xfId="4483"/>
    <cellStyle name="Normal 37 10 4 2" xfId="36097"/>
    <cellStyle name="Normal 37 10 4 3" xfId="23239"/>
    <cellStyle name="Normal 37 10 4 4" xfId="13864"/>
    <cellStyle name="Normal 37 10 5" xfId="19334"/>
    <cellStyle name="Normal 37 10 6" xfId="28710"/>
    <cellStyle name="Normal 37 10 7" xfId="32161"/>
    <cellStyle name="Normal 37 10 8" xfId="10200"/>
    <cellStyle name="Normal 37 11" xfId="719"/>
    <cellStyle name="Normal 37 11 2" xfId="4996"/>
    <cellStyle name="Normal 37 11 2 2" xfId="6254"/>
    <cellStyle name="Normal 37 11 2 2 2" xfId="37862"/>
    <cellStyle name="Normal 37 11 2 2 3" xfId="25005"/>
    <cellStyle name="Normal 37 11 2 2 4" xfId="15630"/>
    <cellStyle name="Normal 37 11 2 3" xfId="36604"/>
    <cellStyle name="Normal 37 11 2 4" xfId="23747"/>
    <cellStyle name="Normal 37 11 2 5" xfId="14372"/>
    <cellStyle name="Normal 37 11 3" xfId="5893"/>
    <cellStyle name="Normal 37 11 3 2" xfId="37501"/>
    <cellStyle name="Normal 37 11 3 3" xfId="24644"/>
    <cellStyle name="Normal 37 11 3 4" xfId="15269"/>
    <cellStyle name="Normal 37 11 4" xfId="4634"/>
    <cellStyle name="Normal 37 11 4 2" xfId="36245"/>
    <cellStyle name="Normal 37 11 4 3" xfId="23388"/>
    <cellStyle name="Normal 37 11 4 4" xfId="14013"/>
    <cellStyle name="Normal 37 11 5" xfId="19307"/>
    <cellStyle name="Normal 37 11 6" xfId="28683"/>
    <cellStyle name="Normal 37 11 7" xfId="32527"/>
    <cellStyle name="Normal 37 11 8" xfId="10173"/>
    <cellStyle name="Normal 37 12" xfId="737"/>
    <cellStyle name="Normal 37 12 2" xfId="6252"/>
    <cellStyle name="Normal 37 12 2 2" xfId="37860"/>
    <cellStyle name="Normal 37 12 2 3" xfId="25003"/>
    <cellStyle name="Normal 37 12 2 4" xfId="15628"/>
    <cellStyle name="Normal 37 12 3" xfId="4994"/>
    <cellStyle name="Normal 37 12 3 2" xfId="36602"/>
    <cellStyle name="Normal 37 12 3 3" xfId="23745"/>
    <cellStyle name="Normal 37 12 3 4" xfId="14370"/>
    <cellStyle name="Normal 37 12 4" xfId="19325"/>
    <cellStyle name="Normal 37 12 5" xfId="28701"/>
    <cellStyle name="Normal 37 12 6" xfId="32545"/>
    <cellStyle name="Normal 37 12 7" xfId="10191"/>
    <cellStyle name="Normal 37 13" xfId="727"/>
    <cellStyle name="Normal 37 13 2" xfId="6836"/>
    <cellStyle name="Normal 37 13 2 2" xfId="38442"/>
    <cellStyle name="Normal 37 13 2 3" xfId="25585"/>
    <cellStyle name="Normal 37 13 2 4" xfId="16210"/>
    <cellStyle name="Normal 37 13 3" xfId="4029"/>
    <cellStyle name="Normal 37 13 3 2" xfId="35643"/>
    <cellStyle name="Normal 37 13 3 3" xfId="22785"/>
    <cellStyle name="Normal 37 13 3 4" xfId="13410"/>
    <cellStyle name="Normal 37 13 4" xfId="19315"/>
    <cellStyle name="Normal 37 13 5" xfId="28691"/>
    <cellStyle name="Normal 37 13 6" xfId="32535"/>
    <cellStyle name="Normal 37 13 7" xfId="10181"/>
    <cellStyle name="Normal 37 14" xfId="733"/>
    <cellStyle name="Normal 37 14 2" xfId="5403"/>
    <cellStyle name="Normal 37 14 2 2" xfId="37011"/>
    <cellStyle name="Normal 37 14 2 3" xfId="24154"/>
    <cellStyle name="Normal 37 14 2 4" xfId="14779"/>
    <cellStyle name="Normal 37 14 3" xfId="19321"/>
    <cellStyle name="Normal 37 14 4" xfId="28697"/>
    <cellStyle name="Normal 37 14 5" xfId="32541"/>
    <cellStyle name="Normal 37 14 6" xfId="10187"/>
    <cellStyle name="Normal 37 15" xfId="730"/>
    <cellStyle name="Normal 37 15 2" xfId="6808"/>
    <cellStyle name="Normal 37 15 2 2" xfId="38414"/>
    <cellStyle name="Normal 37 15 2 3" xfId="25557"/>
    <cellStyle name="Normal 37 15 2 4" xfId="16182"/>
    <cellStyle name="Normal 37 15 3" xfId="19318"/>
    <cellStyle name="Normal 37 15 4" xfId="28694"/>
    <cellStyle name="Normal 37 15 5" xfId="32538"/>
    <cellStyle name="Normal 37 15 6" xfId="10184"/>
    <cellStyle name="Normal 37 16" xfId="729"/>
    <cellStyle name="Normal 37 16 2" xfId="6660"/>
    <cellStyle name="Normal 37 16 2 2" xfId="38267"/>
    <cellStyle name="Normal 37 16 2 3" xfId="25410"/>
    <cellStyle name="Normal 37 16 2 4" xfId="16035"/>
    <cellStyle name="Normal 37 16 3" xfId="19317"/>
    <cellStyle name="Normal 37 16 4" xfId="28693"/>
    <cellStyle name="Normal 37 16 5" xfId="32537"/>
    <cellStyle name="Normal 37 16 6" xfId="10183"/>
    <cellStyle name="Normal 37 17" xfId="1572"/>
    <cellStyle name="Normal 37 17 2" xfId="7053"/>
    <cellStyle name="Normal 37 17 2 2" xfId="38659"/>
    <cellStyle name="Normal 37 17 2 3" xfId="25802"/>
    <cellStyle name="Normal 37 17 2 4" xfId="16427"/>
    <cellStyle name="Normal 37 17 3" xfId="20149"/>
    <cellStyle name="Normal 37 17 4" xfId="29525"/>
    <cellStyle name="Normal 37 17 5" xfId="33248"/>
    <cellStyle name="Normal 37 17 6" xfId="11015"/>
    <cellStyle name="Normal 37 18" xfId="1569"/>
    <cellStyle name="Normal 37 18 2" xfId="7050"/>
    <cellStyle name="Normal 37 18 2 2" xfId="38656"/>
    <cellStyle name="Normal 37 18 2 3" xfId="25799"/>
    <cellStyle name="Normal 37 18 2 4" xfId="16424"/>
    <cellStyle name="Normal 37 18 3" xfId="20146"/>
    <cellStyle name="Normal 37 18 4" xfId="29522"/>
    <cellStyle name="Normal 37 18 5" xfId="33245"/>
    <cellStyle name="Normal 37 18 6" xfId="11012"/>
    <cellStyle name="Normal 37 19" xfId="1860"/>
    <cellStyle name="Normal 37 19 2" xfId="7339"/>
    <cellStyle name="Normal 37 19 2 2" xfId="38945"/>
    <cellStyle name="Normal 37 19 2 3" xfId="26088"/>
    <cellStyle name="Normal 37 19 2 4" xfId="16713"/>
    <cellStyle name="Normal 37 19 3" xfId="20435"/>
    <cellStyle name="Normal 37 19 4" xfId="29811"/>
    <cellStyle name="Normal 37 19 5" xfId="33534"/>
    <cellStyle name="Normal 37 19 6" xfId="11301"/>
    <cellStyle name="Normal 37 2" xfId="111"/>
    <cellStyle name="Normal 37 2 10" xfId="867"/>
    <cellStyle name="Normal 37 2 10 2" xfId="4998"/>
    <cellStyle name="Normal 37 2 10 2 2" xfId="6256"/>
    <cellStyle name="Normal 37 2 10 2 2 2" xfId="37864"/>
    <cellStyle name="Normal 37 2 10 2 2 3" xfId="25007"/>
    <cellStyle name="Normal 37 2 10 2 2 4" xfId="15632"/>
    <cellStyle name="Normal 37 2 10 2 3" xfId="36606"/>
    <cellStyle name="Normal 37 2 10 2 4" xfId="23749"/>
    <cellStyle name="Normal 37 2 10 2 5" xfId="14374"/>
    <cellStyle name="Normal 37 2 10 3" xfId="5898"/>
    <cellStyle name="Normal 37 2 10 3 2" xfId="37506"/>
    <cellStyle name="Normal 37 2 10 3 3" xfId="24649"/>
    <cellStyle name="Normal 37 2 10 3 4" xfId="15274"/>
    <cellStyle name="Normal 37 2 10 4" xfId="4639"/>
    <cellStyle name="Normal 37 2 10 4 2" xfId="36250"/>
    <cellStyle name="Normal 37 2 10 4 3" xfId="23393"/>
    <cellStyle name="Normal 37 2 10 4 4" xfId="14018"/>
    <cellStyle name="Normal 37 2 10 5" xfId="19454"/>
    <cellStyle name="Normal 37 2 10 6" xfId="28830"/>
    <cellStyle name="Normal 37 2 10 7" xfId="32554"/>
    <cellStyle name="Normal 37 2 10 8" xfId="10320"/>
    <cellStyle name="Normal 37 2 11" xfId="983"/>
    <cellStyle name="Normal 37 2 11 2" xfId="6255"/>
    <cellStyle name="Normal 37 2 11 2 2" xfId="37863"/>
    <cellStyle name="Normal 37 2 11 2 3" xfId="25006"/>
    <cellStyle name="Normal 37 2 11 2 4" xfId="15631"/>
    <cellStyle name="Normal 37 2 11 3" xfId="4997"/>
    <cellStyle name="Normal 37 2 11 3 2" xfId="36605"/>
    <cellStyle name="Normal 37 2 11 3 3" xfId="23748"/>
    <cellStyle name="Normal 37 2 11 3 4" xfId="14373"/>
    <cellStyle name="Normal 37 2 11 4" xfId="19569"/>
    <cellStyle name="Normal 37 2 11 5" xfId="28945"/>
    <cellStyle name="Normal 37 2 11 6" xfId="32669"/>
    <cellStyle name="Normal 37 2 11 7" xfId="10435"/>
    <cellStyle name="Normal 37 2 12" xfId="1100"/>
    <cellStyle name="Normal 37 2 12 2" xfId="6648"/>
    <cellStyle name="Normal 37 2 12 2 2" xfId="38256"/>
    <cellStyle name="Normal 37 2 12 2 3" xfId="25399"/>
    <cellStyle name="Normal 37 2 12 2 4" xfId="16024"/>
    <cellStyle name="Normal 37 2 12 3" xfId="4154"/>
    <cellStyle name="Normal 37 2 12 3 2" xfId="35768"/>
    <cellStyle name="Normal 37 2 12 3 3" xfId="22910"/>
    <cellStyle name="Normal 37 2 12 3 4" xfId="13535"/>
    <cellStyle name="Normal 37 2 12 4" xfId="19685"/>
    <cellStyle name="Normal 37 2 12 5" xfId="29061"/>
    <cellStyle name="Normal 37 2 12 6" xfId="32785"/>
    <cellStyle name="Normal 37 2 12 7" xfId="10551"/>
    <cellStyle name="Normal 37 2 13" xfId="1215"/>
    <cellStyle name="Normal 37 2 13 2" xfId="5409"/>
    <cellStyle name="Normal 37 2 13 2 2" xfId="37017"/>
    <cellStyle name="Normal 37 2 13 2 3" xfId="24160"/>
    <cellStyle name="Normal 37 2 13 2 4" xfId="14785"/>
    <cellStyle name="Normal 37 2 13 3" xfId="19799"/>
    <cellStyle name="Normal 37 2 13 4" xfId="29175"/>
    <cellStyle name="Normal 37 2 13 5" xfId="32899"/>
    <cellStyle name="Normal 37 2 13 6" xfId="10665"/>
    <cellStyle name="Normal 37 2 14" xfId="1330"/>
    <cellStyle name="Normal 37 2 14 2" xfId="6701"/>
    <cellStyle name="Normal 37 2 14 2 2" xfId="38307"/>
    <cellStyle name="Normal 37 2 14 2 3" xfId="25450"/>
    <cellStyle name="Normal 37 2 14 2 4" xfId="16075"/>
    <cellStyle name="Normal 37 2 14 3" xfId="19913"/>
    <cellStyle name="Normal 37 2 14 4" xfId="29289"/>
    <cellStyle name="Normal 37 2 14 5" xfId="33013"/>
    <cellStyle name="Normal 37 2 14 6" xfId="10779"/>
    <cellStyle name="Normal 37 2 15" xfId="1445"/>
    <cellStyle name="Normal 37 2 15 2" xfId="6940"/>
    <cellStyle name="Normal 37 2 15 2 2" xfId="38546"/>
    <cellStyle name="Normal 37 2 15 2 3" xfId="25689"/>
    <cellStyle name="Normal 37 2 15 2 4" xfId="16314"/>
    <cellStyle name="Normal 37 2 15 3" xfId="20027"/>
    <cellStyle name="Normal 37 2 15 4" xfId="29403"/>
    <cellStyle name="Normal 37 2 15 5" xfId="33127"/>
    <cellStyle name="Normal 37 2 15 6" xfId="10893"/>
    <cellStyle name="Normal 37 2 16" xfId="1577"/>
    <cellStyle name="Normal 37 2 16 2" xfId="7058"/>
    <cellStyle name="Normal 37 2 16 2 2" xfId="38664"/>
    <cellStyle name="Normal 37 2 16 2 3" xfId="25807"/>
    <cellStyle name="Normal 37 2 16 2 4" xfId="16432"/>
    <cellStyle name="Normal 37 2 16 3" xfId="20154"/>
    <cellStyle name="Normal 37 2 16 4" xfId="29530"/>
    <cellStyle name="Normal 37 2 16 5" xfId="33253"/>
    <cellStyle name="Normal 37 2 16 6" xfId="11020"/>
    <cellStyle name="Normal 37 2 17" xfId="1693"/>
    <cellStyle name="Normal 37 2 17 2" xfId="7173"/>
    <cellStyle name="Normal 37 2 17 2 2" xfId="38779"/>
    <cellStyle name="Normal 37 2 17 2 3" xfId="25922"/>
    <cellStyle name="Normal 37 2 17 2 4" xfId="16547"/>
    <cellStyle name="Normal 37 2 17 3" xfId="20269"/>
    <cellStyle name="Normal 37 2 17 4" xfId="29645"/>
    <cellStyle name="Normal 37 2 17 5" xfId="33368"/>
    <cellStyle name="Normal 37 2 17 6" xfId="11135"/>
    <cellStyle name="Normal 37 2 18" xfId="1866"/>
    <cellStyle name="Normal 37 2 18 2" xfId="7345"/>
    <cellStyle name="Normal 37 2 18 2 2" xfId="38951"/>
    <cellStyle name="Normal 37 2 18 2 3" xfId="26094"/>
    <cellStyle name="Normal 37 2 18 2 4" xfId="16719"/>
    <cellStyle name="Normal 37 2 18 3" xfId="20441"/>
    <cellStyle name="Normal 37 2 18 4" xfId="29817"/>
    <cellStyle name="Normal 37 2 18 5" xfId="33540"/>
    <cellStyle name="Normal 37 2 18 6" xfId="11307"/>
    <cellStyle name="Normal 37 2 19" xfId="1983"/>
    <cellStyle name="Normal 37 2 19 2" xfId="7461"/>
    <cellStyle name="Normal 37 2 19 2 2" xfId="39067"/>
    <cellStyle name="Normal 37 2 19 2 3" xfId="26210"/>
    <cellStyle name="Normal 37 2 19 2 4" xfId="16835"/>
    <cellStyle name="Normal 37 2 19 3" xfId="20557"/>
    <cellStyle name="Normal 37 2 19 4" xfId="29933"/>
    <cellStyle name="Normal 37 2 19 5" xfId="33656"/>
    <cellStyle name="Normal 37 2 19 6" xfId="11423"/>
    <cellStyle name="Normal 37 2 2" xfId="132"/>
    <cellStyle name="Normal 37 2 2 10" xfId="1464"/>
    <cellStyle name="Normal 37 2 2 10 2" xfId="6745"/>
    <cellStyle name="Normal 37 2 2 10 2 2" xfId="38351"/>
    <cellStyle name="Normal 37 2 2 10 2 3" xfId="25494"/>
    <cellStyle name="Normal 37 2 2 10 2 4" xfId="16119"/>
    <cellStyle name="Normal 37 2 2 10 3" xfId="20045"/>
    <cellStyle name="Normal 37 2 2 10 4" xfId="29421"/>
    <cellStyle name="Normal 37 2 2 10 5" xfId="33145"/>
    <cellStyle name="Normal 37 2 2 10 6" xfId="10911"/>
    <cellStyle name="Normal 37 2 2 11" xfId="1596"/>
    <cellStyle name="Normal 37 2 2 11 2" xfId="7076"/>
    <cellStyle name="Normal 37 2 2 11 2 2" xfId="38682"/>
    <cellStyle name="Normal 37 2 2 11 2 3" xfId="25825"/>
    <cellStyle name="Normal 37 2 2 11 2 4" xfId="16450"/>
    <cellStyle name="Normal 37 2 2 11 3" xfId="20172"/>
    <cellStyle name="Normal 37 2 2 11 4" xfId="29548"/>
    <cellStyle name="Normal 37 2 2 11 5" xfId="33271"/>
    <cellStyle name="Normal 37 2 2 11 6" xfId="11038"/>
    <cellStyle name="Normal 37 2 2 12" xfId="1712"/>
    <cellStyle name="Normal 37 2 2 12 2" xfId="7191"/>
    <cellStyle name="Normal 37 2 2 12 2 2" xfId="38797"/>
    <cellStyle name="Normal 37 2 2 12 2 3" xfId="25940"/>
    <cellStyle name="Normal 37 2 2 12 2 4" xfId="16565"/>
    <cellStyle name="Normal 37 2 2 12 3" xfId="20287"/>
    <cellStyle name="Normal 37 2 2 12 4" xfId="29663"/>
    <cellStyle name="Normal 37 2 2 12 5" xfId="33386"/>
    <cellStyle name="Normal 37 2 2 12 6" xfId="11153"/>
    <cellStyle name="Normal 37 2 2 13" xfId="1886"/>
    <cellStyle name="Normal 37 2 2 13 2" xfId="7364"/>
    <cellStyle name="Normal 37 2 2 13 2 2" xfId="38970"/>
    <cellStyle name="Normal 37 2 2 13 2 3" xfId="26113"/>
    <cellStyle name="Normal 37 2 2 13 2 4" xfId="16738"/>
    <cellStyle name="Normal 37 2 2 13 3" xfId="20460"/>
    <cellStyle name="Normal 37 2 2 13 4" xfId="29836"/>
    <cellStyle name="Normal 37 2 2 13 5" xfId="33559"/>
    <cellStyle name="Normal 37 2 2 13 6" xfId="11326"/>
    <cellStyle name="Normal 37 2 2 14" xfId="2004"/>
    <cellStyle name="Normal 37 2 2 14 2" xfId="7481"/>
    <cellStyle name="Normal 37 2 2 14 2 2" xfId="39087"/>
    <cellStyle name="Normal 37 2 2 14 2 3" xfId="26230"/>
    <cellStyle name="Normal 37 2 2 14 2 4" xfId="16855"/>
    <cellStyle name="Normal 37 2 2 14 3" xfId="20577"/>
    <cellStyle name="Normal 37 2 2 14 4" xfId="29953"/>
    <cellStyle name="Normal 37 2 2 14 5" xfId="33676"/>
    <cellStyle name="Normal 37 2 2 14 6" xfId="11443"/>
    <cellStyle name="Normal 37 2 2 15" xfId="2121"/>
    <cellStyle name="Normal 37 2 2 15 2" xfId="7597"/>
    <cellStyle name="Normal 37 2 2 15 2 2" xfId="39203"/>
    <cellStyle name="Normal 37 2 2 15 2 3" xfId="26346"/>
    <cellStyle name="Normal 37 2 2 15 2 4" xfId="16971"/>
    <cellStyle name="Normal 37 2 2 15 3" xfId="20693"/>
    <cellStyle name="Normal 37 2 2 15 4" xfId="30069"/>
    <cellStyle name="Normal 37 2 2 15 5" xfId="33792"/>
    <cellStyle name="Normal 37 2 2 15 6" xfId="11559"/>
    <cellStyle name="Normal 37 2 2 16" xfId="2240"/>
    <cellStyle name="Normal 37 2 2 16 2" xfId="7715"/>
    <cellStyle name="Normal 37 2 2 16 2 2" xfId="39321"/>
    <cellStyle name="Normal 37 2 2 16 2 3" xfId="26464"/>
    <cellStyle name="Normal 37 2 2 16 2 4" xfId="17089"/>
    <cellStyle name="Normal 37 2 2 16 3" xfId="20811"/>
    <cellStyle name="Normal 37 2 2 16 4" xfId="30187"/>
    <cellStyle name="Normal 37 2 2 16 5" xfId="33910"/>
    <cellStyle name="Normal 37 2 2 16 6" xfId="11677"/>
    <cellStyle name="Normal 37 2 2 17" xfId="2359"/>
    <cellStyle name="Normal 37 2 2 17 2" xfId="7833"/>
    <cellStyle name="Normal 37 2 2 17 2 2" xfId="39439"/>
    <cellStyle name="Normal 37 2 2 17 2 3" xfId="26582"/>
    <cellStyle name="Normal 37 2 2 17 2 4" xfId="17207"/>
    <cellStyle name="Normal 37 2 2 17 3" xfId="20929"/>
    <cellStyle name="Normal 37 2 2 17 4" xfId="30305"/>
    <cellStyle name="Normal 37 2 2 17 5" xfId="34028"/>
    <cellStyle name="Normal 37 2 2 17 6" xfId="11795"/>
    <cellStyle name="Normal 37 2 2 18" xfId="2476"/>
    <cellStyle name="Normal 37 2 2 18 2" xfId="7949"/>
    <cellStyle name="Normal 37 2 2 18 2 2" xfId="39555"/>
    <cellStyle name="Normal 37 2 2 18 2 3" xfId="26698"/>
    <cellStyle name="Normal 37 2 2 18 2 4" xfId="17323"/>
    <cellStyle name="Normal 37 2 2 18 3" xfId="21045"/>
    <cellStyle name="Normal 37 2 2 18 4" xfId="30421"/>
    <cellStyle name="Normal 37 2 2 18 5" xfId="34144"/>
    <cellStyle name="Normal 37 2 2 18 6" xfId="11911"/>
    <cellStyle name="Normal 37 2 2 19" xfId="2594"/>
    <cellStyle name="Normal 37 2 2 19 2" xfId="8066"/>
    <cellStyle name="Normal 37 2 2 19 2 2" xfId="39672"/>
    <cellStyle name="Normal 37 2 2 19 2 3" xfId="26815"/>
    <cellStyle name="Normal 37 2 2 19 2 4" xfId="17440"/>
    <cellStyle name="Normal 37 2 2 19 3" xfId="21162"/>
    <cellStyle name="Normal 37 2 2 19 4" xfId="30538"/>
    <cellStyle name="Normal 37 2 2 19 5" xfId="34261"/>
    <cellStyle name="Normal 37 2 2 19 6" xfId="12028"/>
    <cellStyle name="Normal 37 2 2 2" xfId="193"/>
    <cellStyle name="Normal 37 2 2 2 10" xfId="1657"/>
    <cellStyle name="Normal 37 2 2 2 10 2" xfId="7137"/>
    <cellStyle name="Normal 37 2 2 2 10 2 2" xfId="38743"/>
    <cellStyle name="Normal 37 2 2 2 10 2 3" xfId="25886"/>
    <cellStyle name="Normal 37 2 2 2 10 2 4" xfId="16511"/>
    <cellStyle name="Normal 37 2 2 2 10 3" xfId="20233"/>
    <cellStyle name="Normal 37 2 2 2 10 4" xfId="29609"/>
    <cellStyle name="Normal 37 2 2 2 10 5" xfId="33332"/>
    <cellStyle name="Normal 37 2 2 2 10 6" xfId="11099"/>
    <cellStyle name="Normal 37 2 2 2 11" xfId="1773"/>
    <cellStyle name="Normal 37 2 2 2 11 2" xfId="7252"/>
    <cellStyle name="Normal 37 2 2 2 11 2 2" xfId="38858"/>
    <cellStyle name="Normal 37 2 2 2 11 2 3" xfId="26001"/>
    <cellStyle name="Normal 37 2 2 2 11 2 4" xfId="16626"/>
    <cellStyle name="Normal 37 2 2 2 11 3" xfId="20348"/>
    <cellStyle name="Normal 37 2 2 2 11 4" xfId="29724"/>
    <cellStyle name="Normal 37 2 2 2 11 5" xfId="33447"/>
    <cellStyle name="Normal 37 2 2 2 11 6" xfId="11214"/>
    <cellStyle name="Normal 37 2 2 2 12" xfId="1947"/>
    <cellStyle name="Normal 37 2 2 2 12 2" xfId="7425"/>
    <cellStyle name="Normal 37 2 2 2 12 2 2" xfId="39031"/>
    <cellStyle name="Normal 37 2 2 2 12 2 3" xfId="26174"/>
    <cellStyle name="Normal 37 2 2 2 12 2 4" xfId="16799"/>
    <cellStyle name="Normal 37 2 2 2 12 3" xfId="20521"/>
    <cellStyle name="Normal 37 2 2 2 12 4" xfId="29897"/>
    <cellStyle name="Normal 37 2 2 2 12 5" xfId="33620"/>
    <cellStyle name="Normal 37 2 2 2 12 6" xfId="11387"/>
    <cellStyle name="Normal 37 2 2 2 13" xfId="2065"/>
    <cellStyle name="Normal 37 2 2 2 13 2" xfId="7542"/>
    <cellStyle name="Normal 37 2 2 2 13 2 2" xfId="39148"/>
    <cellStyle name="Normal 37 2 2 2 13 2 3" xfId="26291"/>
    <cellStyle name="Normal 37 2 2 2 13 2 4" xfId="16916"/>
    <cellStyle name="Normal 37 2 2 2 13 3" xfId="20638"/>
    <cellStyle name="Normal 37 2 2 2 13 4" xfId="30014"/>
    <cellStyle name="Normal 37 2 2 2 13 5" xfId="33737"/>
    <cellStyle name="Normal 37 2 2 2 13 6" xfId="11504"/>
    <cellStyle name="Normal 37 2 2 2 14" xfId="2182"/>
    <cellStyle name="Normal 37 2 2 2 14 2" xfId="7658"/>
    <cellStyle name="Normal 37 2 2 2 14 2 2" xfId="39264"/>
    <cellStyle name="Normal 37 2 2 2 14 2 3" xfId="26407"/>
    <cellStyle name="Normal 37 2 2 2 14 2 4" xfId="17032"/>
    <cellStyle name="Normal 37 2 2 2 14 3" xfId="20754"/>
    <cellStyle name="Normal 37 2 2 2 14 4" xfId="30130"/>
    <cellStyle name="Normal 37 2 2 2 14 5" xfId="33853"/>
    <cellStyle name="Normal 37 2 2 2 14 6" xfId="11620"/>
    <cellStyle name="Normal 37 2 2 2 15" xfId="2301"/>
    <cellStyle name="Normal 37 2 2 2 15 2" xfId="7776"/>
    <cellStyle name="Normal 37 2 2 2 15 2 2" xfId="39382"/>
    <cellStyle name="Normal 37 2 2 2 15 2 3" xfId="26525"/>
    <cellStyle name="Normal 37 2 2 2 15 2 4" xfId="17150"/>
    <cellStyle name="Normal 37 2 2 2 15 3" xfId="20872"/>
    <cellStyle name="Normal 37 2 2 2 15 4" xfId="30248"/>
    <cellStyle name="Normal 37 2 2 2 15 5" xfId="33971"/>
    <cellStyle name="Normal 37 2 2 2 15 6" xfId="11738"/>
    <cellStyle name="Normal 37 2 2 2 16" xfId="2420"/>
    <cellStyle name="Normal 37 2 2 2 16 2" xfId="7894"/>
    <cellStyle name="Normal 37 2 2 2 16 2 2" xfId="39500"/>
    <cellStyle name="Normal 37 2 2 2 16 2 3" xfId="26643"/>
    <cellStyle name="Normal 37 2 2 2 16 2 4" xfId="17268"/>
    <cellStyle name="Normal 37 2 2 2 16 3" xfId="20990"/>
    <cellStyle name="Normal 37 2 2 2 16 4" xfId="30366"/>
    <cellStyle name="Normal 37 2 2 2 16 5" xfId="34089"/>
    <cellStyle name="Normal 37 2 2 2 16 6" xfId="11856"/>
    <cellStyle name="Normal 37 2 2 2 17" xfId="2537"/>
    <cellStyle name="Normal 37 2 2 2 17 2" xfId="8010"/>
    <cellStyle name="Normal 37 2 2 2 17 2 2" xfId="39616"/>
    <cellStyle name="Normal 37 2 2 2 17 2 3" xfId="26759"/>
    <cellStyle name="Normal 37 2 2 2 17 2 4" xfId="17384"/>
    <cellStyle name="Normal 37 2 2 2 17 3" xfId="21106"/>
    <cellStyle name="Normal 37 2 2 2 17 4" xfId="30482"/>
    <cellStyle name="Normal 37 2 2 2 17 5" xfId="34205"/>
    <cellStyle name="Normal 37 2 2 2 17 6" xfId="11972"/>
    <cellStyle name="Normal 37 2 2 2 18" xfId="2655"/>
    <cellStyle name="Normal 37 2 2 2 18 2" xfId="8127"/>
    <cellStyle name="Normal 37 2 2 2 18 2 2" xfId="39733"/>
    <cellStyle name="Normal 37 2 2 2 18 2 3" xfId="26876"/>
    <cellStyle name="Normal 37 2 2 2 18 2 4" xfId="17501"/>
    <cellStyle name="Normal 37 2 2 2 18 3" xfId="21223"/>
    <cellStyle name="Normal 37 2 2 2 18 4" xfId="30599"/>
    <cellStyle name="Normal 37 2 2 2 18 5" xfId="34322"/>
    <cellStyle name="Normal 37 2 2 2 18 6" xfId="12089"/>
    <cellStyle name="Normal 37 2 2 2 19" xfId="2775"/>
    <cellStyle name="Normal 37 2 2 2 19 2" xfId="8246"/>
    <cellStyle name="Normal 37 2 2 2 19 2 2" xfId="39852"/>
    <cellStyle name="Normal 37 2 2 2 19 2 3" xfId="26995"/>
    <cellStyle name="Normal 37 2 2 2 19 2 4" xfId="17620"/>
    <cellStyle name="Normal 37 2 2 2 19 3" xfId="21342"/>
    <cellStyle name="Normal 37 2 2 2 19 4" xfId="30718"/>
    <cellStyle name="Normal 37 2 2 2 19 5" xfId="34441"/>
    <cellStyle name="Normal 37 2 2 2 19 6" xfId="12208"/>
    <cellStyle name="Normal 37 2 2 2 2" xfId="314"/>
    <cellStyle name="Normal 37 2 2 2 2 2" xfId="677"/>
    <cellStyle name="Normal 37 2 2 2 2 2 2" xfId="5002"/>
    <cellStyle name="Normal 37 2 2 2 2 2 2 2" xfId="6260"/>
    <cellStyle name="Normal 37 2 2 2 2 2 2 2 2" xfId="37868"/>
    <cellStyle name="Normal 37 2 2 2 2 2 2 2 3" xfId="25011"/>
    <cellStyle name="Normal 37 2 2 2 2 2 2 2 4" xfId="15636"/>
    <cellStyle name="Normal 37 2 2 2 2 2 2 3" xfId="36610"/>
    <cellStyle name="Normal 37 2 2 2 2 2 2 4" xfId="23753"/>
    <cellStyle name="Normal 37 2 2 2 2 2 2 5" xfId="14378"/>
    <cellStyle name="Normal 37 2 2 2 2 2 3" xfId="5744"/>
    <cellStyle name="Normal 37 2 2 2 2 2 3 2" xfId="37352"/>
    <cellStyle name="Normal 37 2 2 2 2 2 3 3" xfId="24495"/>
    <cellStyle name="Normal 37 2 2 2 2 2 3 4" xfId="15120"/>
    <cellStyle name="Normal 37 2 2 2 2 2 4" xfId="4484"/>
    <cellStyle name="Normal 37 2 2 2 2 2 4 2" xfId="36098"/>
    <cellStyle name="Normal 37 2 2 2 2 2 4 3" xfId="23240"/>
    <cellStyle name="Normal 37 2 2 2 2 2 4 4" xfId="13865"/>
    <cellStyle name="Normal 37 2 2 2 2 2 5" xfId="32365"/>
    <cellStyle name="Normal 37 2 2 2 2 2 6" xfId="22756"/>
    <cellStyle name="Normal 37 2 2 2 2 2 7" xfId="10131"/>
    <cellStyle name="Normal 37 2 2 2 2 3" xfId="5001"/>
    <cellStyle name="Normal 37 2 2 2 2 3 2" xfId="6259"/>
    <cellStyle name="Normal 37 2 2 2 2 3 2 2" xfId="37867"/>
    <cellStyle name="Normal 37 2 2 2 2 3 2 3" xfId="25010"/>
    <cellStyle name="Normal 37 2 2 2 2 3 2 4" xfId="15635"/>
    <cellStyle name="Normal 37 2 2 2 2 3 3" xfId="36609"/>
    <cellStyle name="Normal 37 2 2 2 2 3 4" xfId="23752"/>
    <cellStyle name="Normal 37 2 2 2 2 3 5" xfId="14377"/>
    <cellStyle name="Normal 37 2 2 2 2 4" xfId="5612"/>
    <cellStyle name="Normal 37 2 2 2 2 4 2" xfId="37220"/>
    <cellStyle name="Normal 37 2 2 2 2 4 3" xfId="24363"/>
    <cellStyle name="Normal 37 2 2 2 2 4 4" xfId="14988"/>
    <cellStyle name="Normal 37 2 2 2 2 5" xfId="4352"/>
    <cellStyle name="Normal 37 2 2 2 2 5 2" xfId="35966"/>
    <cellStyle name="Normal 37 2 2 2 2 5 3" xfId="23108"/>
    <cellStyle name="Normal 37 2 2 2 2 5 4" xfId="13733"/>
    <cellStyle name="Normal 37 2 2 2 2 6" xfId="19265"/>
    <cellStyle name="Normal 37 2 2 2 2 7" xfId="28641"/>
    <cellStyle name="Normal 37 2 2 2 2 8" xfId="32124"/>
    <cellStyle name="Normal 37 2 2 2 2 9" xfId="9772"/>
    <cellStyle name="Normal 37 2 2 2 20" xfId="2890"/>
    <cellStyle name="Normal 37 2 2 2 20 2" xfId="8360"/>
    <cellStyle name="Normal 37 2 2 2 20 2 2" xfId="39966"/>
    <cellStyle name="Normal 37 2 2 2 20 2 3" xfId="27109"/>
    <cellStyle name="Normal 37 2 2 2 20 2 4" xfId="17734"/>
    <cellStyle name="Normal 37 2 2 2 20 3" xfId="21456"/>
    <cellStyle name="Normal 37 2 2 2 20 4" xfId="30832"/>
    <cellStyle name="Normal 37 2 2 2 20 5" xfId="34555"/>
    <cellStyle name="Normal 37 2 2 2 20 6" xfId="12322"/>
    <cellStyle name="Normal 37 2 2 2 21" xfId="3005"/>
    <cellStyle name="Normal 37 2 2 2 21 2" xfId="8474"/>
    <cellStyle name="Normal 37 2 2 2 21 2 2" xfId="40080"/>
    <cellStyle name="Normal 37 2 2 2 21 2 3" xfId="27223"/>
    <cellStyle name="Normal 37 2 2 2 21 2 4" xfId="17848"/>
    <cellStyle name="Normal 37 2 2 2 21 3" xfId="21570"/>
    <cellStyle name="Normal 37 2 2 2 21 4" xfId="30946"/>
    <cellStyle name="Normal 37 2 2 2 21 5" xfId="34669"/>
    <cellStyle name="Normal 37 2 2 2 21 6" xfId="12436"/>
    <cellStyle name="Normal 37 2 2 2 22" xfId="3120"/>
    <cellStyle name="Normal 37 2 2 2 22 2" xfId="8588"/>
    <cellStyle name="Normal 37 2 2 2 22 2 2" xfId="40194"/>
    <cellStyle name="Normal 37 2 2 2 22 2 3" xfId="27337"/>
    <cellStyle name="Normal 37 2 2 2 22 2 4" xfId="17962"/>
    <cellStyle name="Normal 37 2 2 2 22 3" xfId="21684"/>
    <cellStyle name="Normal 37 2 2 2 22 4" xfId="31060"/>
    <cellStyle name="Normal 37 2 2 2 22 5" xfId="34783"/>
    <cellStyle name="Normal 37 2 2 2 22 6" xfId="12550"/>
    <cellStyle name="Normal 37 2 2 2 23" xfId="3235"/>
    <cellStyle name="Normal 37 2 2 2 23 2" xfId="8702"/>
    <cellStyle name="Normal 37 2 2 2 23 2 2" xfId="40308"/>
    <cellStyle name="Normal 37 2 2 2 23 2 3" xfId="27451"/>
    <cellStyle name="Normal 37 2 2 2 23 2 4" xfId="18076"/>
    <cellStyle name="Normal 37 2 2 2 23 3" xfId="21798"/>
    <cellStyle name="Normal 37 2 2 2 23 4" xfId="31174"/>
    <cellStyle name="Normal 37 2 2 2 23 5" xfId="34897"/>
    <cellStyle name="Normal 37 2 2 2 23 6" xfId="12664"/>
    <cellStyle name="Normal 37 2 2 2 24" xfId="3350"/>
    <cellStyle name="Normal 37 2 2 2 24 2" xfId="8816"/>
    <cellStyle name="Normal 37 2 2 2 24 2 2" xfId="40422"/>
    <cellStyle name="Normal 37 2 2 2 24 2 3" xfId="27565"/>
    <cellStyle name="Normal 37 2 2 2 24 2 4" xfId="18190"/>
    <cellStyle name="Normal 37 2 2 2 24 3" xfId="21912"/>
    <cellStyle name="Normal 37 2 2 2 24 4" xfId="31288"/>
    <cellStyle name="Normal 37 2 2 2 24 5" xfId="35011"/>
    <cellStyle name="Normal 37 2 2 2 24 6" xfId="12778"/>
    <cellStyle name="Normal 37 2 2 2 25" xfId="3468"/>
    <cellStyle name="Normal 37 2 2 2 25 2" xfId="8933"/>
    <cellStyle name="Normal 37 2 2 2 25 2 2" xfId="40539"/>
    <cellStyle name="Normal 37 2 2 2 25 2 3" xfId="27682"/>
    <cellStyle name="Normal 37 2 2 2 25 2 4" xfId="18307"/>
    <cellStyle name="Normal 37 2 2 2 25 3" xfId="22029"/>
    <cellStyle name="Normal 37 2 2 2 25 4" xfId="31405"/>
    <cellStyle name="Normal 37 2 2 2 25 5" xfId="35128"/>
    <cellStyle name="Normal 37 2 2 2 25 6" xfId="12895"/>
    <cellStyle name="Normal 37 2 2 2 26" xfId="3588"/>
    <cellStyle name="Normal 37 2 2 2 26 2" xfId="9052"/>
    <cellStyle name="Normal 37 2 2 2 26 2 2" xfId="40658"/>
    <cellStyle name="Normal 37 2 2 2 26 2 3" xfId="27801"/>
    <cellStyle name="Normal 37 2 2 2 26 2 4" xfId="18426"/>
    <cellStyle name="Normal 37 2 2 2 26 3" xfId="22148"/>
    <cellStyle name="Normal 37 2 2 2 26 4" xfId="31524"/>
    <cellStyle name="Normal 37 2 2 2 26 5" xfId="35247"/>
    <cellStyle name="Normal 37 2 2 2 26 6" xfId="13014"/>
    <cellStyle name="Normal 37 2 2 2 27" xfId="3720"/>
    <cellStyle name="Normal 37 2 2 2 27 2" xfId="9183"/>
    <cellStyle name="Normal 37 2 2 2 27 2 2" xfId="40789"/>
    <cellStyle name="Normal 37 2 2 2 27 2 3" xfId="27932"/>
    <cellStyle name="Normal 37 2 2 2 27 2 4" xfId="18557"/>
    <cellStyle name="Normal 37 2 2 2 27 3" xfId="22279"/>
    <cellStyle name="Normal 37 2 2 2 27 4" xfId="31655"/>
    <cellStyle name="Normal 37 2 2 2 27 5" xfId="35378"/>
    <cellStyle name="Normal 37 2 2 2 27 6" xfId="13145"/>
    <cellStyle name="Normal 37 2 2 2 28" xfId="3836"/>
    <cellStyle name="Normal 37 2 2 2 28 2" xfId="9298"/>
    <cellStyle name="Normal 37 2 2 2 28 2 2" xfId="40904"/>
    <cellStyle name="Normal 37 2 2 2 28 2 3" xfId="28047"/>
    <cellStyle name="Normal 37 2 2 2 28 2 4" xfId="18672"/>
    <cellStyle name="Normal 37 2 2 2 28 3" xfId="22394"/>
    <cellStyle name="Normal 37 2 2 2 28 4" xfId="31770"/>
    <cellStyle name="Normal 37 2 2 2 28 5" xfId="35493"/>
    <cellStyle name="Normal 37 2 2 2 28 6" xfId="13260"/>
    <cellStyle name="Normal 37 2 2 2 29" xfId="3951"/>
    <cellStyle name="Normal 37 2 2 2 29 2" xfId="9412"/>
    <cellStyle name="Normal 37 2 2 2 29 2 2" xfId="41018"/>
    <cellStyle name="Normal 37 2 2 2 29 2 3" xfId="28161"/>
    <cellStyle name="Normal 37 2 2 2 29 2 4" xfId="18786"/>
    <cellStyle name="Normal 37 2 2 2 29 3" xfId="22508"/>
    <cellStyle name="Normal 37 2 2 2 29 4" xfId="31884"/>
    <cellStyle name="Normal 37 2 2 2 29 5" xfId="35607"/>
    <cellStyle name="Normal 37 2 2 2 29 6" xfId="13374"/>
    <cellStyle name="Normal 37 2 2 2 3" xfId="831"/>
    <cellStyle name="Normal 37 2 2 2 3 2" xfId="5003"/>
    <cellStyle name="Normal 37 2 2 2 3 2 2" xfId="6261"/>
    <cellStyle name="Normal 37 2 2 2 3 2 2 2" xfId="37869"/>
    <cellStyle name="Normal 37 2 2 2 3 2 2 3" xfId="25012"/>
    <cellStyle name="Normal 37 2 2 2 3 2 2 4" xfId="15637"/>
    <cellStyle name="Normal 37 2 2 2 3 2 3" xfId="36611"/>
    <cellStyle name="Normal 37 2 2 2 3 2 4" xfId="23754"/>
    <cellStyle name="Normal 37 2 2 2 3 2 5" xfId="14379"/>
    <cellStyle name="Normal 37 2 2 2 3 3" xfId="5745"/>
    <cellStyle name="Normal 37 2 2 2 3 3 2" xfId="37353"/>
    <cellStyle name="Normal 37 2 2 2 3 3 3" xfId="24496"/>
    <cellStyle name="Normal 37 2 2 2 3 3 4" xfId="15121"/>
    <cellStyle name="Normal 37 2 2 2 3 4" xfId="4485"/>
    <cellStyle name="Normal 37 2 2 2 3 4 2" xfId="36099"/>
    <cellStyle name="Normal 37 2 2 2 3 4 3" xfId="23241"/>
    <cellStyle name="Normal 37 2 2 2 3 4 4" xfId="13866"/>
    <cellStyle name="Normal 37 2 2 2 3 5" xfId="19418"/>
    <cellStyle name="Normal 37 2 2 2 3 6" xfId="28794"/>
    <cellStyle name="Normal 37 2 2 2 3 7" xfId="32245"/>
    <cellStyle name="Normal 37 2 2 2 3 8" xfId="10284"/>
    <cellStyle name="Normal 37 2 2 2 30" xfId="555"/>
    <cellStyle name="Normal 37 2 2 2 30 2" xfId="9532"/>
    <cellStyle name="Normal 37 2 2 2 30 2 2" xfId="41138"/>
    <cellStyle name="Normal 37 2 2 2 30 2 3" xfId="28281"/>
    <cellStyle name="Normal 37 2 2 2 30 2 4" xfId="18906"/>
    <cellStyle name="Normal 37 2 2 2 30 3" xfId="22628"/>
    <cellStyle name="Normal 37 2 2 2 30 4" xfId="28522"/>
    <cellStyle name="Normal 37 2 2 2 30 5" xfId="32486"/>
    <cellStyle name="Normal 37 2 2 2 30 6" xfId="10012"/>
    <cellStyle name="Normal 37 2 2 2 31" xfId="434"/>
    <cellStyle name="Normal 37 2 2 2 31 2" xfId="5399"/>
    <cellStyle name="Normal 37 2 2 2 31 2 2" xfId="37007"/>
    <cellStyle name="Normal 37 2 2 2 31 2 3" xfId="24150"/>
    <cellStyle name="Normal 37 2 2 2 31 2 4" xfId="14775"/>
    <cellStyle name="Normal 37 2 2 2 31 3" xfId="19146"/>
    <cellStyle name="Normal 37 2 2 2 31 4" xfId="9892"/>
    <cellStyle name="Normal 37 2 2 2 32" xfId="4116"/>
    <cellStyle name="Normal 37 2 2 2 32 2" xfId="35730"/>
    <cellStyle name="Normal 37 2 2 2 32 3" xfId="22872"/>
    <cellStyle name="Normal 37 2 2 2 32 4" xfId="13497"/>
    <cellStyle name="Normal 37 2 2 2 33" xfId="19026"/>
    <cellStyle name="Normal 37 2 2 2 34" xfId="28402"/>
    <cellStyle name="Normal 37 2 2 2 35" xfId="32004"/>
    <cellStyle name="Normal 37 2 2 2 36" xfId="9652"/>
    <cellStyle name="Normal 37 2 2 2 4" xfId="948"/>
    <cellStyle name="Normal 37 2 2 2 4 2" xfId="5004"/>
    <cellStyle name="Normal 37 2 2 2 4 2 2" xfId="6262"/>
    <cellStyle name="Normal 37 2 2 2 4 2 2 2" xfId="37870"/>
    <cellStyle name="Normal 37 2 2 2 4 2 2 3" xfId="25013"/>
    <cellStyle name="Normal 37 2 2 2 4 2 2 4" xfId="15638"/>
    <cellStyle name="Normal 37 2 2 2 4 2 3" xfId="36612"/>
    <cellStyle name="Normal 37 2 2 2 4 2 4" xfId="23755"/>
    <cellStyle name="Normal 37 2 2 2 4 2 5" xfId="14380"/>
    <cellStyle name="Normal 37 2 2 2 4 3" xfId="5977"/>
    <cellStyle name="Normal 37 2 2 2 4 3 2" xfId="37585"/>
    <cellStyle name="Normal 37 2 2 2 4 3 3" xfId="24728"/>
    <cellStyle name="Normal 37 2 2 2 4 3 4" xfId="15353"/>
    <cellStyle name="Normal 37 2 2 2 4 4" xfId="4718"/>
    <cellStyle name="Normal 37 2 2 2 4 4 2" xfId="36329"/>
    <cellStyle name="Normal 37 2 2 2 4 4 3" xfId="23472"/>
    <cellStyle name="Normal 37 2 2 2 4 4 4" xfId="14097"/>
    <cellStyle name="Normal 37 2 2 2 4 5" xfId="19534"/>
    <cellStyle name="Normal 37 2 2 2 4 6" xfId="28910"/>
    <cellStyle name="Normal 37 2 2 2 4 7" xfId="32634"/>
    <cellStyle name="Normal 37 2 2 2 4 8" xfId="10400"/>
    <cellStyle name="Normal 37 2 2 2 5" xfId="1064"/>
    <cellStyle name="Normal 37 2 2 2 5 2" xfId="6258"/>
    <cellStyle name="Normal 37 2 2 2 5 2 2" xfId="37866"/>
    <cellStyle name="Normal 37 2 2 2 5 2 3" xfId="25009"/>
    <cellStyle name="Normal 37 2 2 2 5 2 4" xfId="15634"/>
    <cellStyle name="Normal 37 2 2 2 5 3" xfId="5000"/>
    <cellStyle name="Normal 37 2 2 2 5 3 2" xfId="36608"/>
    <cellStyle name="Normal 37 2 2 2 5 3 3" xfId="23751"/>
    <cellStyle name="Normal 37 2 2 2 5 3 4" xfId="14376"/>
    <cellStyle name="Normal 37 2 2 2 5 4" xfId="19649"/>
    <cellStyle name="Normal 37 2 2 2 5 5" xfId="29025"/>
    <cellStyle name="Normal 37 2 2 2 5 6" xfId="32749"/>
    <cellStyle name="Normal 37 2 2 2 5 7" xfId="10515"/>
    <cellStyle name="Normal 37 2 2 2 6" xfId="1180"/>
    <cellStyle name="Normal 37 2 2 2 6 2" xfId="5371"/>
    <cellStyle name="Normal 37 2 2 2 6 2 2" xfId="36979"/>
    <cellStyle name="Normal 37 2 2 2 6 2 3" xfId="24122"/>
    <cellStyle name="Normal 37 2 2 2 6 2 4" xfId="14747"/>
    <cellStyle name="Normal 37 2 2 2 6 3" xfId="4233"/>
    <cellStyle name="Normal 37 2 2 2 6 3 2" xfId="35847"/>
    <cellStyle name="Normal 37 2 2 2 6 3 3" xfId="22989"/>
    <cellStyle name="Normal 37 2 2 2 6 3 4" xfId="13614"/>
    <cellStyle name="Normal 37 2 2 2 6 4" xfId="19764"/>
    <cellStyle name="Normal 37 2 2 2 6 5" xfId="29140"/>
    <cellStyle name="Normal 37 2 2 2 6 6" xfId="32864"/>
    <cellStyle name="Normal 37 2 2 2 6 7" xfId="10630"/>
    <cellStyle name="Normal 37 2 2 2 7" xfId="1295"/>
    <cellStyle name="Normal 37 2 2 2 7 2" xfId="5489"/>
    <cellStyle name="Normal 37 2 2 2 7 2 2" xfId="37097"/>
    <cellStyle name="Normal 37 2 2 2 7 2 3" xfId="24240"/>
    <cellStyle name="Normal 37 2 2 2 7 2 4" xfId="14865"/>
    <cellStyle name="Normal 37 2 2 2 7 3" xfId="19878"/>
    <cellStyle name="Normal 37 2 2 2 7 4" xfId="29254"/>
    <cellStyle name="Normal 37 2 2 2 7 5" xfId="32978"/>
    <cellStyle name="Normal 37 2 2 2 7 6" xfId="10744"/>
    <cellStyle name="Normal 37 2 2 2 8" xfId="1410"/>
    <cellStyle name="Normal 37 2 2 2 8 2" xfId="7037"/>
    <cellStyle name="Normal 37 2 2 2 8 2 2" xfId="38643"/>
    <cellStyle name="Normal 37 2 2 2 8 2 3" xfId="25786"/>
    <cellStyle name="Normal 37 2 2 2 8 2 4" xfId="16411"/>
    <cellStyle name="Normal 37 2 2 2 8 3" xfId="19992"/>
    <cellStyle name="Normal 37 2 2 2 8 4" xfId="29368"/>
    <cellStyle name="Normal 37 2 2 2 8 5" xfId="33092"/>
    <cellStyle name="Normal 37 2 2 2 8 6" xfId="10858"/>
    <cellStyle name="Normal 37 2 2 2 9" xfId="1525"/>
    <cellStyle name="Normal 37 2 2 2 9 2" xfId="6768"/>
    <cellStyle name="Normal 37 2 2 2 9 2 2" xfId="38374"/>
    <cellStyle name="Normal 37 2 2 2 9 2 3" xfId="25517"/>
    <cellStyle name="Normal 37 2 2 2 9 2 4" xfId="16142"/>
    <cellStyle name="Normal 37 2 2 2 9 3" xfId="20106"/>
    <cellStyle name="Normal 37 2 2 2 9 4" xfId="29482"/>
    <cellStyle name="Normal 37 2 2 2 9 5" xfId="33206"/>
    <cellStyle name="Normal 37 2 2 2 9 6" xfId="10972"/>
    <cellStyle name="Normal 37 2 2 20" xfId="2714"/>
    <cellStyle name="Normal 37 2 2 20 2" xfId="8185"/>
    <cellStyle name="Normal 37 2 2 20 2 2" xfId="39791"/>
    <cellStyle name="Normal 37 2 2 20 2 3" xfId="26934"/>
    <cellStyle name="Normal 37 2 2 20 2 4" xfId="17559"/>
    <cellStyle name="Normal 37 2 2 20 3" xfId="21281"/>
    <cellStyle name="Normal 37 2 2 20 4" xfId="30657"/>
    <cellStyle name="Normal 37 2 2 20 5" xfId="34380"/>
    <cellStyle name="Normal 37 2 2 20 6" xfId="12147"/>
    <cellStyle name="Normal 37 2 2 21" xfId="2829"/>
    <cellStyle name="Normal 37 2 2 21 2" xfId="8299"/>
    <cellStyle name="Normal 37 2 2 21 2 2" xfId="39905"/>
    <cellStyle name="Normal 37 2 2 21 2 3" xfId="27048"/>
    <cellStyle name="Normal 37 2 2 21 2 4" xfId="17673"/>
    <cellStyle name="Normal 37 2 2 21 3" xfId="21395"/>
    <cellStyle name="Normal 37 2 2 21 4" xfId="30771"/>
    <cellStyle name="Normal 37 2 2 21 5" xfId="34494"/>
    <cellStyle name="Normal 37 2 2 21 6" xfId="12261"/>
    <cellStyle name="Normal 37 2 2 22" xfId="2944"/>
    <cellStyle name="Normal 37 2 2 22 2" xfId="8413"/>
    <cellStyle name="Normal 37 2 2 22 2 2" xfId="40019"/>
    <cellStyle name="Normal 37 2 2 22 2 3" xfId="27162"/>
    <cellStyle name="Normal 37 2 2 22 2 4" xfId="17787"/>
    <cellStyle name="Normal 37 2 2 22 3" xfId="21509"/>
    <cellStyle name="Normal 37 2 2 22 4" xfId="30885"/>
    <cellStyle name="Normal 37 2 2 22 5" xfId="34608"/>
    <cellStyle name="Normal 37 2 2 22 6" xfId="12375"/>
    <cellStyle name="Normal 37 2 2 23" xfId="3059"/>
    <cellStyle name="Normal 37 2 2 23 2" xfId="8527"/>
    <cellStyle name="Normal 37 2 2 23 2 2" xfId="40133"/>
    <cellStyle name="Normal 37 2 2 23 2 3" xfId="27276"/>
    <cellStyle name="Normal 37 2 2 23 2 4" xfId="17901"/>
    <cellStyle name="Normal 37 2 2 23 3" xfId="21623"/>
    <cellStyle name="Normal 37 2 2 23 4" xfId="30999"/>
    <cellStyle name="Normal 37 2 2 23 5" xfId="34722"/>
    <cellStyle name="Normal 37 2 2 23 6" xfId="12489"/>
    <cellStyle name="Normal 37 2 2 24" xfId="3174"/>
    <cellStyle name="Normal 37 2 2 24 2" xfId="8641"/>
    <cellStyle name="Normal 37 2 2 24 2 2" xfId="40247"/>
    <cellStyle name="Normal 37 2 2 24 2 3" xfId="27390"/>
    <cellStyle name="Normal 37 2 2 24 2 4" xfId="18015"/>
    <cellStyle name="Normal 37 2 2 24 3" xfId="21737"/>
    <cellStyle name="Normal 37 2 2 24 4" xfId="31113"/>
    <cellStyle name="Normal 37 2 2 24 5" xfId="34836"/>
    <cellStyle name="Normal 37 2 2 24 6" xfId="12603"/>
    <cellStyle name="Normal 37 2 2 25" xfId="3289"/>
    <cellStyle name="Normal 37 2 2 25 2" xfId="8755"/>
    <cellStyle name="Normal 37 2 2 25 2 2" xfId="40361"/>
    <cellStyle name="Normal 37 2 2 25 2 3" xfId="27504"/>
    <cellStyle name="Normal 37 2 2 25 2 4" xfId="18129"/>
    <cellStyle name="Normal 37 2 2 25 3" xfId="21851"/>
    <cellStyle name="Normal 37 2 2 25 4" xfId="31227"/>
    <cellStyle name="Normal 37 2 2 25 5" xfId="34950"/>
    <cellStyle name="Normal 37 2 2 25 6" xfId="12717"/>
    <cellStyle name="Normal 37 2 2 26" xfId="3407"/>
    <cellStyle name="Normal 37 2 2 26 2" xfId="8872"/>
    <cellStyle name="Normal 37 2 2 26 2 2" xfId="40478"/>
    <cellStyle name="Normal 37 2 2 26 2 3" xfId="27621"/>
    <cellStyle name="Normal 37 2 2 26 2 4" xfId="18246"/>
    <cellStyle name="Normal 37 2 2 26 3" xfId="21968"/>
    <cellStyle name="Normal 37 2 2 26 4" xfId="31344"/>
    <cellStyle name="Normal 37 2 2 26 5" xfId="35067"/>
    <cellStyle name="Normal 37 2 2 26 6" xfId="12834"/>
    <cellStyle name="Normal 37 2 2 27" xfId="3527"/>
    <cellStyle name="Normal 37 2 2 27 2" xfId="8991"/>
    <cellStyle name="Normal 37 2 2 27 2 2" xfId="40597"/>
    <cellStyle name="Normal 37 2 2 27 2 3" xfId="27740"/>
    <cellStyle name="Normal 37 2 2 27 2 4" xfId="18365"/>
    <cellStyle name="Normal 37 2 2 27 3" xfId="22087"/>
    <cellStyle name="Normal 37 2 2 27 4" xfId="31463"/>
    <cellStyle name="Normal 37 2 2 27 5" xfId="35186"/>
    <cellStyle name="Normal 37 2 2 27 6" xfId="12953"/>
    <cellStyle name="Normal 37 2 2 28" xfId="3659"/>
    <cellStyle name="Normal 37 2 2 28 2" xfId="9122"/>
    <cellStyle name="Normal 37 2 2 28 2 2" xfId="40728"/>
    <cellStyle name="Normal 37 2 2 28 2 3" xfId="27871"/>
    <cellStyle name="Normal 37 2 2 28 2 4" xfId="18496"/>
    <cellStyle name="Normal 37 2 2 28 3" xfId="22218"/>
    <cellStyle name="Normal 37 2 2 28 4" xfId="31594"/>
    <cellStyle name="Normal 37 2 2 28 5" xfId="35317"/>
    <cellStyle name="Normal 37 2 2 28 6" xfId="13084"/>
    <cellStyle name="Normal 37 2 2 29" xfId="3775"/>
    <cellStyle name="Normal 37 2 2 29 2" xfId="9237"/>
    <cellStyle name="Normal 37 2 2 29 2 2" xfId="40843"/>
    <cellStyle name="Normal 37 2 2 29 2 3" xfId="27986"/>
    <cellStyle name="Normal 37 2 2 29 2 4" xfId="18611"/>
    <cellStyle name="Normal 37 2 2 29 3" xfId="22333"/>
    <cellStyle name="Normal 37 2 2 29 4" xfId="31709"/>
    <cellStyle name="Normal 37 2 2 29 5" xfId="35432"/>
    <cellStyle name="Normal 37 2 2 29 6" xfId="13199"/>
    <cellStyle name="Normal 37 2 2 3" xfId="253"/>
    <cellStyle name="Normal 37 2 2 3 2" xfId="607"/>
    <cellStyle name="Normal 37 2 2 3 2 2" xfId="5006"/>
    <cellStyle name="Normal 37 2 2 3 2 2 2" xfId="6264"/>
    <cellStyle name="Normal 37 2 2 3 2 2 2 2" xfId="37872"/>
    <cellStyle name="Normal 37 2 2 3 2 2 2 3" xfId="25015"/>
    <cellStyle name="Normal 37 2 2 3 2 2 2 4" xfId="15640"/>
    <cellStyle name="Normal 37 2 2 3 2 2 3" xfId="36614"/>
    <cellStyle name="Normal 37 2 2 3 2 2 4" xfId="23757"/>
    <cellStyle name="Normal 37 2 2 3 2 2 5" xfId="14382"/>
    <cellStyle name="Normal 37 2 2 3 2 3" xfId="5746"/>
    <cellStyle name="Normal 37 2 2 3 2 3 2" xfId="37354"/>
    <cellStyle name="Normal 37 2 2 3 2 3 3" xfId="24497"/>
    <cellStyle name="Normal 37 2 2 3 2 3 4" xfId="15122"/>
    <cellStyle name="Normal 37 2 2 3 2 4" xfId="4486"/>
    <cellStyle name="Normal 37 2 2 3 2 4 2" xfId="36100"/>
    <cellStyle name="Normal 37 2 2 3 2 4 3" xfId="23242"/>
    <cellStyle name="Normal 37 2 2 3 2 4 4" xfId="13867"/>
    <cellStyle name="Normal 37 2 2 3 2 5" xfId="32304"/>
    <cellStyle name="Normal 37 2 2 3 2 6" xfId="22757"/>
    <cellStyle name="Normal 37 2 2 3 2 7" xfId="10063"/>
    <cellStyle name="Normal 37 2 2 3 3" xfId="5005"/>
    <cellStyle name="Normal 37 2 2 3 3 2" xfId="6263"/>
    <cellStyle name="Normal 37 2 2 3 3 2 2" xfId="37871"/>
    <cellStyle name="Normal 37 2 2 3 3 2 3" xfId="25014"/>
    <cellStyle name="Normal 37 2 2 3 3 2 4" xfId="15639"/>
    <cellStyle name="Normal 37 2 2 3 3 3" xfId="36613"/>
    <cellStyle name="Normal 37 2 2 3 3 4" xfId="23756"/>
    <cellStyle name="Normal 37 2 2 3 3 5" xfId="14381"/>
    <cellStyle name="Normal 37 2 2 3 4" xfId="5542"/>
    <cellStyle name="Normal 37 2 2 3 4 2" xfId="37150"/>
    <cellStyle name="Normal 37 2 2 3 4 3" xfId="24293"/>
    <cellStyle name="Normal 37 2 2 3 4 4" xfId="14918"/>
    <cellStyle name="Normal 37 2 2 3 5" xfId="4284"/>
    <cellStyle name="Normal 37 2 2 3 5 2" xfId="35898"/>
    <cellStyle name="Normal 37 2 2 3 5 3" xfId="23040"/>
    <cellStyle name="Normal 37 2 2 3 5 4" xfId="13665"/>
    <cellStyle name="Normal 37 2 2 3 6" xfId="19197"/>
    <cellStyle name="Normal 37 2 2 3 7" xfId="28573"/>
    <cellStyle name="Normal 37 2 2 3 8" xfId="32063"/>
    <cellStyle name="Normal 37 2 2 3 9" xfId="9711"/>
    <cellStyle name="Normal 37 2 2 30" xfId="3890"/>
    <cellStyle name="Normal 37 2 2 30 2" xfId="9351"/>
    <cellStyle name="Normal 37 2 2 30 2 2" xfId="40957"/>
    <cellStyle name="Normal 37 2 2 30 2 3" xfId="28100"/>
    <cellStyle name="Normal 37 2 2 30 2 4" xfId="18725"/>
    <cellStyle name="Normal 37 2 2 30 3" xfId="22447"/>
    <cellStyle name="Normal 37 2 2 30 4" xfId="31823"/>
    <cellStyle name="Normal 37 2 2 30 5" xfId="35546"/>
    <cellStyle name="Normal 37 2 2 30 6" xfId="13313"/>
    <cellStyle name="Normal 37 2 2 31" xfId="494"/>
    <cellStyle name="Normal 37 2 2 31 2" xfId="9471"/>
    <cellStyle name="Normal 37 2 2 31 2 2" xfId="41077"/>
    <cellStyle name="Normal 37 2 2 31 2 3" xfId="28220"/>
    <cellStyle name="Normal 37 2 2 31 2 4" xfId="18845"/>
    <cellStyle name="Normal 37 2 2 31 3" xfId="22567"/>
    <cellStyle name="Normal 37 2 2 31 4" xfId="28461"/>
    <cellStyle name="Normal 37 2 2 31 5" xfId="32425"/>
    <cellStyle name="Normal 37 2 2 31 6" xfId="9951"/>
    <cellStyle name="Normal 37 2 2 32" xfId="373"/>
    <cellStyle name="Normal 37 2 2 32 2" xfId="6726"/>
    <cellStyle name="Normal 37 2 2 32 2 2" xfId="38332"/>
    <cellStyle name="Normal 37 2 2 32 2 3" xfId="25475"/>
    <cellStyle name="Normal 37 2 2 32 2 4" xfId="16100"/>
    <cellStyle name="Normal 37 2 2 32 3" xfId="19085"/>
    <cellStyle name="Normal 37 2 2 32 4" xfId="9831"/>
    <cellStyle name="Normal 37 2 2 33" xfId="4055"/>
    <cellStyle name="Normal 37 2 2 33 2" xfId="35669"/>
    <cellStyle name="Normal 37 2 2 33 3" xfId="22811"/>
    <cellStyle name="Normal 37 2 2 33 4" xfId="13436"/>
    <cellStyle name="Normal 37 2 2 34" xfId="18965"/>
    <cellStyle name="Normal 37 2 2 35" xfId="28341"/>
    <cellStyle name="Normal 37 2 2 36" xfId="31943"/>
    <cellStyle name="Normal 37 2 2 37" xfId="9591"/>
    <cellStyle name="Normal 37 2 2 4" xfId="770"/>
    <cellStyle name="Normal 37 2 2 4 2" xfId="5007"/>
    <cellStyle name="Normal 37 2 2 4 2 2" xfId="6265"/>
    <cellStyle name="Normal 37 2 2 4 2 2 2" xfId="37873"/>
    <cellStyle name="Normal 37 2 2 4 2 2 3" xfId="25016"/>
    <cellStyle name="Normal 37 2 2 4 2 2 4" xfId="15641"/>
    <cellStyle name="Normal 37 2 2 4 2 3" xfId="36615"/>
    <cellStyle name="Normal 37 2 2 4 2 4" xfId="23758"/>
    <cellStyle name="Normal 37 2 2 4 2 5" xfId="14383"/>
    <cellStyle name="Normal 37 2 2 4 3" xfId="5747"/>
    <cellStyle name="Normal 37 2 2 4 3 2" xfId="37355"/>
    <cellStyle name="Normal 37 2 2 4 3 3" xfId="24498"/>
    <cellStyle name="Normal 37 2 2 4 3 4" xfId="15123"/>
    <cellStyle name="Normal 37 2 2 4 4" xfId="4487"/>
    <cellStyle name="Normal 37 2 2 4 4 2" xfId="36101"/>
    <cellStyle name="Normal 37 2 2 4 4 3" xfId="23243"/>
    <cellStyle name="Normal 37 2 2 4 4 4" xfId="13868"/>
    <cellStyle name="Normal 37 2 2 4 5" xfId="19357"/>
    <cellStyle name="Normal 37 2 2 4 6" xfId="28733"/>
    <cellStyle name="Normal 37 2 2 4 7" xfId="32184"/>
    <cellStyle name="Normal 37 2 2 4 8" xfId="10223"/>
    <cellStyle name="Normal 37 2 2 5" xfId="887"/>
    <cellStyle name="Normal 37 2 2 5 2" xfId="5008"/>
    <cellStyle name="Normal 37 2 2 5 2 2" xfId="6266"/>
    <cellStyle name="Normal 37 2 2 5 2 2 2" xfId="37874"/>
    <cellStyle name="Normal 37 2 2 5 2 2 3" xfId="25017"/>
    <cellStyle name="Normal 37 2 2 5 2 2 4" xfId="15642"/>
    <cellStyle name="Normal 37 2 2 5 2 3" xfId="36616"/>
    <cellStyle name="Normal 37 2 2 5 2 4" xfId="23759"/>
    <cellStyle name="Normal 37 2 2 5 2 5" xfId="14384"/>
    <cellStyle name="Normal 37 2 2 5 3" xfId="5916"/>
    <cellStyle name="Normal 37 2 2 5 3 2" xfId="37524"/>
    <cellStyle name="Normal 37 2 2 5 3 3" xfId="24667"/>
    <cellStyle name="Normal 37 2 2 5 3 4" xfId="15292"/>
    <cellStyle name="Normal 37 2 2 5 4" xfId="4657"/>
    <cellStyle name="Normal 37 2 2 5 4 2" xfId="36268"/>
    <cellStyle name="Normal 37 2 2 5 4 3" xfId="23411"/>
    <cellStyle name="Normal 37 2 2 5 4 4" xfId="14036"/>
    <cellStyle name="Normal 37 2 2 5 5" xfId="19473"/>
    <cellStyle name="Normal 37 2 2 5 6" xfId="28849"/>
    <cellStyle name="Normal 37 2 2 5 7" xfId="32573"/>
    <cellStyle name="Normal 37 2 2 5 8" xfId="10339"/>
    <cellStyle name="Normal 37 2 2 6" xfId="1003"/>
    <cellStyle name="Normal 37 2 2 6 2" xfId="6257"/>
    <cellStyle name="Normal 37 2 2 6 2 2" xfId="37865"/>
    <cellStyle name="Normal 37 2 2 6 2 3" xfId="25008"/>
    <cellStyle name="Normal 37 2 2 6 2 4" xfId="15633"/>
    <cellStyle name="Normal 37 2 2 6 3" xfId="4999"/>
    <cellStyle name="Normal 37 2 2 6 3 2" xfId="36607"/>
    <cellStyle name="Normal 37 2 2 6 3 3" xfId="23750"/>
    <cellStyle name="Normal 37 2 2 6 3 4" xfId="14375"/>
    <cellStyle name="Normal 37 2 2 6 4" xfId="19588"/>
    <cellStyle name="Normal 37 2 2 6 5" xfId="28964"/>
    <cellStyle name="Normal 37 2 2 6 6" xfId="32688"/>
    <cellStyle name="Normal 37 2 2 6 7" xfId="10454"/>
    <cellStyle name="Normal 37 2 2 7" xfId="1119"/>
    <cellStyle name="Normal 37 2 2 7 2" xfId="6813"/>
    <cellStyle name="Normal 37 2 2 7 2 2" xfId="38419"/>
    <cellStyle name="Normal 37 2 2 7 2 3" xfId="25562"/>
    <cellStyle name="Normal 37 2 2 7 2 4" xfId="16187"/>
    <cellStyle name="Normal 37 2 2 7 3" xfId="4172"/>
    <cellStyle name="Normal 37 2 2 7 3 2" xfId="35786"/>
    <cellStyle name="Normal 37 2 2 7 3 3" xfId="22928"/>
    <cellStyle name="Normal 37 2 2 7 3 4" xfId="13553"/>
    <cellStyle name="Normal 37 2 2 7 4" xfId="19703"/>
    <cellStyle name="Normal 37 2 2 7 5" xfId="29079"/>
    <cellStyle name="Normal 37 2 2 7 6" xfId="32803"/>
    <cellStyle name="Normal 37 2 2 7 7" xfId="10569"/>
    <cellStyle name="Normal 37 2 2 8" xfId="1234"/>
    <cellStyle name="Normal 37 2 2 8 2" xfId="5428"/>
    <cellStyle name="Normal 37 2 2 8 2 2" xfId="37036"/>
    <cellStyle name="Normal 37 2 2 8 2 3" xfId="24179"/>
    <cellStyle name="Normal 37 2 2 8 2 4" xfId="14804"/>
    <cellStyle name="Normal 37 2 2 8 3" xfId="19817"/>
    <cellStyle name="Normal 37 2 2 8 4" xfId="29193"/>
    <cellStyle name="Normal 37 2 2 8 5" xfId="32917"/>
    <cellStyle name="Normal 37 2 2 8 6" xfId="10683"/>
    <cellStyle name="Normal 37 2 2 9" xfId="1349"/>
    <cellStyle name="Normal 37 2 2 9 2" xfId="6974"/>
    <cellStyle name="Normal 37 2 2 9 2 2" xfId="38580"/>
    <cellStyle name="Normal 37 2 2 9 2 3" xfId="25723"/>
    <cellStyle name="Normal 37 2 2 9 2 4" xfId="16348"/>
    <cellStyle name="Normal 37 2 2 9 3" xfId="19931"/>
    <cellStyle name="Normal 37 2 2 9 4" xfId="29307"/>
    <cellStyle name="Normal 37 2 2 9 5" xfId="33031"/>
    <cellStyle name="Normal 37 2 2 9 6" xfId="10797"/>
    <cellStyle name="Normal 37 2 20" xfId="2101"/>
    <cellStyle name="Normal 37 2 20 2" xfId="7578"/>
    <cellStyle name="Normal 37 2 20 2 2" xfId="39184"/>
    <cellStyle name="Normal 37 2 20 2 3" xfId="26327"/>
    <cellStyle name="Normal 37 2 20 2 4" xfId="16952"/>
    <cellStyle name="Normal 37 2 20 3" xfId="20674"/>
    <cellStyle name="Normal 37 2 20 4" xfId="30050"/>
    <cellStyle name="Normal 37 2 20 5" xfId="33773"/>
    <cellStyle name="Normal 37 2 20 6" xfId="11540"/>
    <cellStyle name="Normal 37 2 21" xfId="2219"/>
    <cellStyle name="Normal 37 2 21 2" xfId="7695"/>
    <cellStyle name="Normal 37 2 21 2 2" xfId="39301"/>
    <cellStyle name="Normal 37 2 21 2 3" xfId="26444"/>
    <cellStyle name="Normal 37 2 21 2 4" xfId="17069"/>
    <cellStyle name="Normal 37 2 21 3" xfId="20791"/>
    <cellStyle name="Normal 37 2 21 4" xfId="30167"/>
    <cellStyle name="Normal 37 2 21 5" xfId="33890"/>
    <cellStyle name="Normal 37 2 21 6" xfId="11657"/>
    <cellStyle name="Normal 37 2 22" xfId="2337"/>
    <cellStyle name="Normal 37 2 22 2" xfId="7812"/>
    <cellStyle name="Normal 37 2 22 2 2" xfId="39418"/>
    <cellStyle name="Normal 37 2 22 2 3" xfId="26561"/>
    <cellStyle name="Normal 37 2 22 2 4" xfId="17186"/>
    <cellStyle name="Normal 37 2 22 3" xfId="20908"/>
    <cellStyle name="Normal 37 2 22 4" xfId="30284"/>
    <cellStyle name="Normal 37 2 22 5" xfId="34007"/>
    <cellStyle name="Normal 37 2 22 6" xfId="11774"/>
    <cellStyle name="Normal 37 2 23" xfId="2456"/>
    <cellStyle name="Normal 37 2 23 2" xfId="7930"/>
    <cellStyle name="Normal 37 2 23 2 2" xfId="39536"/>
    <cellStyle name="Normal 37 2 23 2 3" xfId="26679"/>
    <cellStyle name="Normal 37 2 23 2 4" xfId="17304"/>
    <cellStyle name="Normal 37 2 23 3" xfId="21026"/>
    <cellStyle name="Normal 37 2 23 4" xfId="30402"/>
    <cellStyle name="Normal 37 2 23 5" xfId="34125"/>
    <cellStyle name="Normal 37 2 23 6" xfId="11892"/>
    <cellStyle name="Normal 37 2 24" xfId="2574"/>
    <cellStyle name="Normal 37 2 24 2" xfId="8047"/>
    <cellStyle name="Normal 37 2 24 2 2" xfId="39653"/>
    <cellStyle name="Normal 37 2 24 2 3" xfId="26796"/>
    <cellStyle name="Normal 37 2 24 2 4" xfId="17421"/>
    <cellStyle name="Normal 37 2 24 3" xfId="21143"/>
    <cellStyle name="Normal 37 2 24 4" xfId="30519"/>
    <cellStyle name="Normal 37 2 24 5" xfId="34242"/>
    <cellStyle name="Normal 37 2 24 6" xfId="12009"/>
    <cellStyle name="Normal 37 2 25" xfId="2695"/>
    <cellStyle name="Normal 37 2 25 2" xfId="8167"/>
    <cellStyle name="Normal 37 2 25 2 2" xfId="39773"/>
    <cellStyle name="Normal 37 2 25 2 3" xfId="26916"/>
    <cellStyle name="Normal 37 2 25 2 4" xfId="17541"/>
    <cellStyle name="Normal 37 2 25 3" xfId="21263"/>
    <cellStyle name="Normal 37 2 25 4" xfId="30639"/>
    <cellStyle name="Normal 37 2 25 5" xfId="34362"/>
    <cellStyle name="Normal 37 2 25 6" xfId="12129"/>
    <cellStyle name="Normal 37 2 26" xfId="2810"/>
    <cellStyle name="Normal 37 2 26 2" xfId="8281"/>
    <cellStyle name="Normal 37 2 26 2 2" xfId="39887"/>
    <cellStyle name="Normal 37 2 26 2 3" xfId="27030"/>
    <cellStyle name="Normal 37 2 26 2 4" xfId="17655"/>
    <cellStyle name="Normal 37 2 26 3" xfId="21377"/>
    <cellStyle name="Normal 37 2 26 4" xfId="30753"/>
    <cellStyle name="Normal 37 2 26 5" xfId="34476"/>
    <cellStyle name="Normal 37 2 26 6" xfId="12243"/>
    <cellStyle name="Normal 37 2 27" xfId="2925"/>
    <cellStyle name="Normal 37 2 27 2" xfId="8395"/>
    <cellStyle name="Normal 37 2 27 2 2" xfId="40001"/>
    <cellStyle name="Normal 37 2 27 2 3" xfId="27144"/>
    <cellStyle name="Normal 37 2 27 2 4" xfId="17769"/>
    <cellStyle name="Normal 37 2 27 3" xfId="21491"/>
    <cellStyle name="Normal 37 2 27 4" xfId="30867"/>
    <cellStyle name="Normal 37 2 27 5" xfId="34590"/>
    <cellStyle name="Normal 37 2 27 6" xfId="12357"/>
    <cellStyle name="Normal 37 2 28" xfId="3040"/>
    <cellStyle name="Normal 37 2 28 2" xfId="8509"/>
    <cellStyle name="Normal 37 2 28 2 2" xfId="40115"/>
    <cellStyle name="Normal 37 2 28 2 3" xfId="27258"/>
    <cellStyle name="Normal 37 2 28 2 4" xfId="17883"/>
    <cellStyle name="Normal 37 2 28 3" xfId="21605"/>
    <cellStyle name="Normal 37 2 28 4" xfId="30981"/>
    <cellStyle name="Normal 37 2 28 5" xfId="34704"/>
    <cellStyle name="Normal 37 2 28 6" xfId="12471"/>
    <cellStyle name="Normal 37 2 29" xfId="3155"/>
    <cellStyle name="Normal 37 2 29 2" xfId="8623"/>
    <cellStyle name="Normal 37 2 29 2 2" xfId="40229"/>
    <cellStyle name="Normal 37 2 29 2 3" xfId="27372"/>
    <cellStyle name="Normal 37 2 29 2 4" xfId="17997"/>
    <cellStyle name="Normal 37 2 29 3" xfId="21719"/>
    <cellStyle name="Normal 37 2 29 4" xfId="31095"/>
    <cellStyle name="Normal 37 2 29 5" xfId="34818"/>
    <cellStyle name="Normal 37 2 29 6" xfId="12585"/>
    <cellStyle name="Normal 37 2 3" xfId="139"/>
    <cellStyle name="Normal 37 2 3 10" xfId="1471"/>
    <cellStyle name="Normal 37 2 3 10 2" xfId="5380"/>
    <cellStyle name="Normal 37 2 3 10 2 2" xfId="36988"/>
    <cellStyle name="Normal 37 2 3 10 2 3" xfId="24131"/>
    <cellStyle name="Normal 37 2 3 10 2 4" xfId="14756"/>
    <cellStyle name="Normal 37 2 3 10 3" xfId="20052"/>
    <cellStyle name="Normal 37 2 3 10 4" xfId="29428"/>
    <cellStyle name="Normal 37 2 3 10 5" xfId="33152"/>
    <cellStyle name="Normal 37 2 3 10 6" xfId="10918"/>
    <cellStyle name="Normal 37 2 3 11" xfId="1603"/>
    <cellStyle name="Normal 37 2 3 11 2" xfId="7083"/>
    <cellStyle name="Normal 37 2 3 11 2 2" xfId="38689"/>
    <cellStyle name="Normal 37 2 3 11 2 3" xfId="25832"/>
    <cellStyle name="Normal 37 2 3 11 2 4" xfId="16457"/>
    <cellStyle name="Normal 37 2 3 11 3" xfId="20179"/>
    <cellStyle name="Normal 37 2 3 11 4" xfId="29555"/>
    <cellStyle name="Normal 37 2 3 11 5" xfId="33278"/>
    <cellStyle name="Normal 37 2 3 11 6" xfId="11045"/>
    <cellStyle name="Normal 37 2 3 12" xfId="1719"/>
    <cellStyle name="Normal 37 2 3 12 2" xfId="7198"/>
    <cellStyle name="Normal 37 2 3 12 2 2" xfId="38804"/>
    <cellStyle name="Normal 37 2 3 12 2 3" xfId="25947"/>
    <cellStyle name="Normal 37 2 3 12 2 4" xfId="16572"/>
    <cellStyle name="Normal 37 2 3 12 3" xfId="20294"/>
    <cellStyle name="Normal 37 2 3 12 4" xfId="29670"/>
    <cellStyle name="Normal 37 2 3 12 5" xfId="33393"/>
    <cellStyle name="Normal 37 2 3 12 6" xfId="11160"/>
    <cellStyle name="Normal 37 2 3 13" xfId="1893"/>
    <cellStyle name="Normal 37 2 3 13 2" xfId="7371"/>
    <cellStyle name="Normal 37 2 3 13 2 2" xfId="38977"/>
    <cellStyle name="Normal 37 2 3 13 2 3" xfId="26120"/>
    <cellStyle name="Normal 37 2 3 13 2 4" xfId="16745"/>
    <cellStyle name="Normal 37 2 3 13 3" xfId="20467"/>
    <cellStyle name="Normal 37 2 3 13 4" xfId="29843"/>
    <cellStyle name="Normal 37 2 3 13 5" xfId="33566"/>
    <cellStyle name="Normal 37 2 3 13 6" xfId="11333"/>
    <cellStyle name="Normal 37 2 3 14" xfId="2011"/>
    <cellStyle name="Normal 37 2 3 14 2" xfId="7488"/>
    <cellStyle name="Normal 37 2 3 14 2 2" xfId="39094"/>
    <cellStyle name="Normal 37 2 3 14 2 3" xfId="26237"/>
    <cellStyle name="Normal 37 2 3 14 2 4" xfId="16862"/>
    <cellStyle name="Normal 37 2 3 14 3" xfId="20584"/>
    <cellStyle name="Normal 37 2 3 14 4" xfId="29960"/>
    <cellStyle name="Normal 37 2 3 14 5" xfId="33683"/>
    <cellStyle name="Normal 37 2 3 14 6" xfId="11450"/>
    <cellStyle name="Normal 37 2 3 15" xfId="2128"/>
    <cellStyle name="Normal 37 2 3 15 2" xfId="7604"/>
    <cellStyle name="Normal 37 2 3 15 2 2" xfId="39210"/>
    <cellStyle name="Normal 37 2 3 15 2 3" xfId="26353"/>
    <cellStyle name="Normal 37 2 3 15 2 4" xfId="16978"/>
    <cellStyle name="Normal 37 2 3 15 3" xfId="20700"/>
    <cellStyle name="Normal 37 2 3 15 4" xfId="30076"/>
    <cellStyle name="Normal 37 2 3 15 5" xfId="33799"/>
    <cellStyle name="Normal 37 2 3 15 6" xfId="11566"/>
    <cellStyle name="Normal 37 2 3 16" xfId="2247"/>
    <cellStyle name="Normal 37 2 3 16 2" xfId="7722"/>
    <cellStyle name="Normal 37 2 3 16 2 2" xfId="39328"/>
    <cellStyle name="Normal 37 2 3 16 2 3" xfId="26471"/>
    <cellStyle name="Normal 37 2 3 16 2 4" xfId="17096"/>
    <cellStyle name="Normal 37 2 3 16 3" xfId="20818"/>
    <cellStyle name="Normal 37 2 3 16 4" xfId="30194"/>
    <cellStyle name="Normal 37 2 3 16 5" xfId="33917"/>
    <cellStyle name="Normal 37 2 3 16 6" xfId="11684"/>
    <cellStyle name="Normal 37 2 3 17" xfId="2366"/>
    <cellStyle name="Normal 37 2 3 17 2" xfId="7840"/>
    <cellStyle name="Normal 37 2 3 17 2 2" xfId="39446"/>
    <cellStyle name="Normal 37 2 3 17 2 3" xfId="26589"/>
    <cellStyle name="Normal 37 2 3 17 2 4" xfId="17214"/>
    <cellStyle name="Normal 37 2 3 17 3" xfId="20936"/>
    <cellStyle name="Normal 37 2 3 17 4" xfId="30312"/>
    <cellStyle name="Normal 37 2 3 17 5" xfId="34035"/>
    <cellStyle name="Normal 37 2 3 17 6" xfId="11802"/>
    <cellStyle name="Normal 37 2 3 18" xfId="2483"/>
    <cellStyle name="Normal 37 2 3 18 2" xfId="7956"/>
    <cellStyle name="Normal 37 2 3 18 2 2" xfId="39562"/>
    <cellStyle name="Normal 37 2 3 18 2 3" xfId="26705"/>
    <cellStyle name="Normal 37 2 3 18 2 4" xfId="17330"/>
    <cellStyle name="Normal 37 2 3 18 3" xfId="21052"/>
    <cellStyle name="Normal 37 2 3 18 4" xfId="30428"/>
    <cellStyle name="Normal 37 2 3 18 5" xfId="34151"/>
    <cellStyle name="Normal 37 2 3 18 6" xfId="11918"/>
    <cellStyle name="Normal 37 2 3 19" xfId="2601"/>
    <cellStyle name="Normal 37 2 3 19 2" xfId="8073"/>
    <cellStyle name="Normal 37 2 3 19 2 2" xfId="39679"/>
    <cellStyle name="Normal 37 2 3 19 2 3" xfId="26822"/>
    <cellStyle name="Normal 37 2 3 19 2 4" xfId="17447"/>
    <cellStyle name="Normal 37 2 3 19 3" xfId="21169"/>
    <cellStyle name="Normal 37 2 3 19 4" xfId="30545"/>
    <cellStyle name="Normal 37 2 3 19 5" xfId="34268"/>
    <cellStyle name="Normal 37 2 3 19 6" xfId="12035"/>
    <cellStyle name="Normal 37 2 3 2" xfId="194"/>
    <cellStyle name="Normal 37 2 3 2 10" xfId="1658"/>
    <cellStyle name="Normal 37 2 3 2 10 2" xfId="7138"/>
    <cellStyle name="Normal 37 2 3 2 10 2 2" xfId="38744"/>
    <cellStyle name="Normal 37 2 3 2 10 2 3" xfId="25887"/>
    <cellStyle name="Normal 37 2 3 2 10 2 4" xfId="16512"/>
    <cellStyle name="Normal 37 2 3 2 10 3" xfId="20234"/>
    <cellStyle name="Normal 37 2 3 2 10 4" xfId="29610"/>
    <cellStyle name="Normal 37 2 3 2 10 5" xfId="33333"/>
    <cellStyle name="Normal 37 2 3 2 10 6" xfId="11100"/>
    <cellStyle name="Normal 37 2 3 2 11" xfId="1774"/>
    <cellStyle name="Normal 37 2 3 2 11 2" xfId="7253"/>
    <cellStyle name="Normal 37 2 3 2 11 2 2" xfId="38859"/>
    <cellStyle name="Normal 37 2 3 2 11 2 3" xfId="26002"/>
    <cellStyle name="Normal 37 2 3 2 11 2 4" xfId="16627"/>
    <cellStyle name="Normal 37 2 3 2 11 3" xfId="20349"/>
    <cellStyle name="Normal 37 2 3 2 11 4" xfId="29725"/>
    <cellStyle name="Normal 37 2 3 2 11 5" xfId="33448"/>
    <cellStyle name="Normal 37 2 3 2 11 6" xfId="11215"/>
    <cellStyle name="Normal 37 2 3 2 12" xfId="1948"/>
    <cellStyle name="Normal 37 2 3 2 12 2" xfId="7426"/>
    <cellStyle name="Normal 37 2 3 2 12 2 2" xfId="39032"/>
    <cellStyle name="Normal 37 2 3 2 12 2 3" xfId="26175"/>
    <cellStyle name="Normal 37 2 3 2 12 2 4" xfId="16800"/>
    <cellStyle name="Normal 37 2 3 2 12 3" xfId="20522"/>
    <cellStyle name="Normal 37 2 3 2 12 4" xfId="29898"/>
    <cellStyle name="Normal 37 2 3 2 12 5" xfId="33621"/>
    <cellStyle name="Normal 37 2 3 2 12 6" xfId="11388"/>
    <cellStyle name="Normal 37 2 3 2 13" xfId="2066"/>
    <cellStyle name="Normal 37 2 3 2 13 2" xfId="7543"/>
    <cellStyle name="Normal 37 2 3 2 13 2 2" xfId="39149"/>
    <cellStyle name="Normal 37 2 3 2 13 2 3" xfId="26292"/>
    <cellStyle name="Normal 37 2 3 2 13 2 4" xfId="16917"/>
    <cellStyle name="Normal 37 2 3 2 13 3" xfId="20639"/>
    <cellStyle name="Normal 37 2 3 2 13 4" xfId="30015"/>
    <cellStyle name="Normal 37 2 3 2 13 5" xfId="33738"/>
    <cellStyle name="Normal 37 2 3 2 13 6" xfId="11505"/>
    <cellStyle name="Normal 37 2 3 2 14" xfId="2183"/>
    <cellStyle name="Normal 37 2 3 2 14 2" xfId="7659"/>
    <cellStyle name="Normal 37 2 3 2 14 2 2" xfId="39265"/>
    <cellStyle name="Normal 37 2 3 2 14 2 3" xfId="26408"/>
    <cellStyle name="Normal 37 2 3 2 14 2 4" xfId="17033"/>
    <cellStyle name="Normal 37 2 3 2 14 3" xfId="20755"/>
    <cellStyle name="Normal 37 2 3 2 14 4" xfId="30131"/>
    <cellStyle name="Normal 37 2 3 2 14 5" xfId="33854"/>
    <cellStyle name="Normal 37 2 3 2 14 6" xfId="11621"/>
    <cellStyle name="Normal 37 2 3 2 15" xfId="2302"/>
    <cellStyle name="Normal 37 2 3 2 15 2" xfId="7777"/>
    <cellStyle name="Normal 37 2 3 2 15 2 2" xfId="39383"/>
    <cellStyle name="Normal 37 2 3 2 15 2 3" xfId="26526"/>
    <cellStyle name="Normal 37 2 3 2 15 2 4" xfId="17151"/>
    <cellStyle name="Normal 37 2 3 2 15 3" xfId="20873"/>
    <cellStyle name="Normal 37 2 3 2 15 4" xfId="30249"/>
    <cellStyle name="Normal 37 2 3 2 15 5" xfId="33972"/>
    <cellStyle name="Normal 37 2 3 2 15 6" xfId="11739"/>
    <cellStyle name="Normal 37 2 3 2 16" xfId="2421"/>
    <cellStyle name="Normal 37 2 3 2 16 2" xfId="7895"/>
    <cellStyle name="Normal 37 2 3 2 16 2 2" xfId="39501"/>
    <cellStyle name="Normal 37 2 3 2 16 2 3" xfId="26644"/>
    <cellStyle name="Normal 37 2 3 2 16 2 4" xfId="17269"/>
    <cellStyle name="Normal 37 2 3 2 16 3" xfId="20991"/>
    <cellStyle name="Normal 37 2 3 2 16 4" xfId="30367"/>
    <cellStyle name="Normal 37 2 3 2 16 5" xfId="34090"/>
    <cellStyle name="Normal 37 2 3 2 16 6" xfId="11857"/>
    <cellStyle name="Normal 37 2 3 2 17" xfId="2538"/>
    <cellStyle name="Normal 37 2 3 2 17 2" xfId="8011"/>
    <cellStyle name="Normal 37 2 3 2 17 2 2" xfId="39617"/>
    <cellStyle name="Normal 37 2 3 2 17 2 3" xfId="26760"/>
    <cellStyle name="Normal 37 2 3 2 17 2 4" xfId="17385"/>
    <cellStyle name="Normal 37 2 3 2 17 3" xfId="21107"/>
    <cellStyle name="Normal 37 2 3 2 17 4" xfId="30483"/>
    <cellStyle name="Normal 37 2 3 2 17 5" xfId="34206"/>
    <cellStyle name="Normal 37 2 3 2 17 6" xfId="11973"/>
    <cellStyle name="Normal 37 2 3 2 18" xfId="2656"/>
    <cellStyle name="Normal 37 2 3 2 18 2" xfId="8128"/>
    <cellStyle name="Normal 37 2 3 2 18 2 2" xfId="39734"/>
    <cellStyle name="Normal 37 2 3 2 18 2 3" xfId="26877"/>
    <cellStyle name="Normal 37 2 3 2 18 2 4" xfId="17502"/>
    <cellStyle name="Normal 37 2 3 2 18 3" xfId="21224"/>
    <cellStyle name="Normal 37 2 3 2 18 4" xfId="30600"/>
    <cellStyle name="Normal 37 2 3 2 18 5" xfId="34323"/>
    <cellStyle name="Normal 37 2 3 2 18 6" xfId="12090"/>
    <cellStyle name="Normal 37 2 3 2 19" xfId="2776"/>
    <cellStyle name="Normal 37 2 3 2 19 2" xfId="8247"/>
    <cellStyle name="Normal 37 2 3 2 19 2 2" xfId="39853"/>
    <cellStyle name="Normal 37 2 3 2 19 2 3" xfId="26996"/>
    <cellStyle name="Normal 37 2 3 2 19 2 4" xfId="17621"/>
    <cellStyle name="Normal 37 2 3 2 19 3" xfId="21343"/>
    <cellStyle name="Normal 37 2 3 2 19 4" xfId="30719"/>
    <cellStyle name="Normal 37 2 3 2 19 5" xfId="34442"/>
    <cellStyle name="Normal 37 2 3 2 19 6" xfId="12209"/>
    <cellStyle name="Normal 37 2 3 2 2" xfId="315"/>
    <cellStyle name="Normal 37 2 3 2 2 2" xfId="684"/>
    <cellStyle name="Normal 37 2 3 2 2 2 2" xfId="5012"/>
    <cellStyle name="Normal 37 2 3 2 2 2 2 2" xfId="6270"/>
    <cellStyle name="Normal 37 2 3 2 2 2 2 2 2" xfId="37878"/>
    <cellStyle name="Normal 37 2 3 2 2 2 2 2 3" xfId="25021"/>
    <cellStyle name="Normal 37 2 3 2 2 2 2 2 4" xfId="15646"/>
    <cellStyle name="Normal 37 2 3 2 2 2 2 3" xfId="36620"/>
    <cellStyle name="Normal 37 2 3 2 2 2 2 4" xfId="23763"/>
    <cellStyle name="Normal 37 2 3 2 2 2 2 5" xfId="14388"/>
    <cellStyle name="Normal 37 2 3 2 2 2 3" xfId="5748"/>
    <cellStyle name="Normal 37 2 3 2 2 2 3 2" xfId="37356"/>
    <cellStyle name="Normal 37 2 3 2 2 2 3 3" xfId="24499"/>
    <cellStyle name="Normal 37 2 3 2 2 2 3 4" xfId="15124"/>
    <cellStyle name="Normal 37 2 3 2 2 2 4" xfId="4488"/>
    <cellStyle name="Normal 37 2 3 2 2 2 4 2" xfId="36102"/>
    <cellStyle name="Normal 37 2 3 2 2 2 4 3" xfId="23244"/>
    <cellStyle name="Normal 37 2 3 2 2 2 4 4" xfId="13869"/>
    <cellStyle name="Normal 37 2 3 2 2 2 5" xfId="32366"/>
    <cellStyle name="Normal 37 2 3 2 2 2 6" xfId="22731"/>
    <cellStyle name="Normal 37 2 3 2 2 2 7" xfId="10138"/>
    <cellStyle name="Normal 37 2 3 2 2 3" xfId="5011"/>
    <cellStyle name="Normal 37 2 3 2 2 3 2" xfId="6269"/>
    <cellStyle name="Normal 37 2 3 2 2 3 2 2" xfId="37877"/>
    <cellStyle name="Normal 37 2 3 2 2 3 2 3" xfId="25020"/>
    <cellStyle name="Normal 37 2 3 2 2 3 2 4" xfId="15645"/>
    <cellStyle name="Normal 37 2 3 2 2 3 3" xfId="36619"/>
    <cellStyle name="Normal 37 2 3 2 2 3 4" xfId="23762"/>
    <cellStyle name="Normal 37 2 3 2 2 3 5" xfId="14387"/>
    <cellStyle name="Normal 37 2 3 2 2 4" xfId="5619"/>
    <cellStyle name="Normal 37 2 3 2 2 4 2" xfId="37227"/>
    <cellStyle name="Normal 37 2 3 2 2 4 3" xfId="24370"/>
    <cellStyle name="Normal 37 2 3 2 2 4 4" xfId="14995"/>
    <cellStyle name="Normal 37 2 3 2 2 5" xfId="4359"/>
    <cellStyle name="Normal 37 2 3 2 2 5 2" xfId="35973"/>
    <cellStyle name="Normal 37 2 3 2 2 5 3" xfId="23115"/>
    <cellStyle name="Normal 37 2 3 2 2 5 4" xfId="13740"/>
    <cellStyle name="Normal 37 2 3 2 2 6" xfId="19272"/>
    <cellStyle name="Normal 37 2 3 2 2 7" xfId="28648"/>
    <cellStyle name="Normal 37 2 3 2 2 8" xfId="32125"/>
    <cellStyle name="Normal 37 2 3 2 2 9" xfId="9773"/>
    <cellStyle name="Normal 37 2 3 2 20" xfId="2891"/>
    <cellStyle name="Normal 37 2 3 2 20 2" xfId="8361"/>
    <cellStyle name="Normal 37 2 3 2 20 2 2" xfId="39967"/>
    <cellStyle name="Normal 37 2 3 2 20 2 3" xfId="27110"/>
    <cellStyle name="Normal 37 2 3 2 20 2 4" xfId="17735"/>
    <cellStyle name="Normal 37 2 3 2 20 3" xfId="21457"/>
    <cellStyle name="Normal 37 2 3 2 20 4" xfId="30833"/>
    <cellStyle name="Normal 37 2 3 2 20 5" xfId="34556"/>
    <cellStyle name="Normal 37 2 3 2 20 6" xfId="12323"/>
    <cellStyle name="Normal 37 2 3 2 21" xfId="3006"/>
    <cellStyle name="Normal 37 2 3 2 21 2" xfId="8475"/>
    <cellStyle name="Normal 37 2 3 2 21 2 2" xfId="40081"/>
    <cellStyle name="Normal 37 2 3 2 21 2 3" xfId="27224"/>
    <cellStyle name="Normal 37 2 3 2 21 2 4" xfId="17849"/>
    <cellStyle name="Normal 37 2 3 2 21 3" xfId="21571"/>
    <cellStyle name="Normal 37 2 3 2 21 4" xfId="30947"/>
    <cellStyle name="Normal 37 2 3 2 21 5" xfId="34670"/>
    <cellStyle name="Normal 37 2 3 2 21 6" xfId="12437"/>
    <cellStyle name="Normal 37 2 3 2 22" xfId="3121"/>
    <cellStyle name="Normal 37 2 3 2 22 2" xfId="8589"/>
    <cellStyle name="Normal 37 2 3 2 22 2 2" xfId="40195"/>
    <cellStyle name="Normal 37 2 3 2 22 2 3" xfId="27338"/>
    <cellStyle name="Normal 37 2 3 2 22 2 4" xfId="17963"/>
    <cellStyle name="Normal 37 2 3 2 22 3" xfId="21685"/>
    <cellStyle name="Normal 37 2 3 2 22 4" xfId="31061"/>
    <cellStyle name="Normal 37 2 3 2 22 5" xfId="34784"/>
    <cellStyle name="Normal 37 2 3 2 22 6" xfId="12551"/>
    <cellStyle name="Normal 37 2 3 2 23" xfId="3236"/>
    <cellStyle name="Normal 37 2 3 2 23 2" xfId="8703"/>
    <cellStyle name="Normal 37 2 3 2 23 2 2" xfId="40309"/>
    <cellStyle name="Normal 37 2 3 2 23 2 3" xfId="27452"/>
    <cellStyle name="Normal 37 2 3 2 23 2 4" xfId="18077"/>
    <cellStyle name="Normal 37 2 3 2 23 3" xfId="21799"/>
    <cellStyle name="Normal 37 2 3 2 23 4" xfId="31175"/>
    <cellStyle name="Normal 37 2 3 2 23 5" xfId="34898"/>
    <cellStyle name="Normal 37 2 3 2 23 6" xfId="12665"/>
    <cellStyle name="Normal 37 2 3 2 24" xfId="3351"/>
    <cellStyle name="Normal 37 2 3 2 24 2" xfId="8817"/>
    <cellStyle name="Normal 37 2 3 2 24 2 2" xfId="40423"/>
    <cellStyle name="Normal 37 2 3 2 24 2 3" xfId="27566"/>
    <cellStyle name="Normal 37 2 3 2 24 2 4" xfId="18191"/>
    <cellStyle name="Normal 37 2 3 2 24 3" xfId="21913"/>
    <cellStyle name="Normal 37 2 3 2 24 4" xfId="31289"/>
    <cellStyle name="Normal 37 2 3 2 24 5" xfId="35012"/>
    <cellStyle name="Normal 37 2 3 2 24 6" xfId="12779"/>
    <cellStyle name="Normal 37 2 3 2 25" xfId="3469"/>
    <cellStyle name="Normal 37 2 3 2 25 2" xfId="8934"/>
    <cellStyle name="Normal 37 2 3 2 25 2 2" xfId="40540"/>
    <cellStyle name="Normal 37 2 3 2 25 2 3" xfId="27683"/>
    <cellStyle name="Normal 37 2 3 2 25 2 4" xfId="18308"/>
    <cellStyle name="Normal 37 2 3 2 25 3" xfId="22030"/>
    <cellStyle name="Normal 37 2 3 2 25 4" xfId="31406"/>
    <cellStyle name="Normal 37 2 3 2 25 5" xfId="35129"/>
    <cellStyle name="Normal 37 2 3 2 25 6" xfId="12896"/>
    <cellStyle name="Normal 37 2 3 2 26" xfId="3589"/>
    <cellStyle name="Normal 37 2 3 2 26 2" xfId="9053"/>
    <cellStyle name="Normal 37 2 3 2 26 2 2" xfId="40659"/>
    <cellStyle name="Normal 37 2 3 2 26 2 3" xfId="27802"/>
    <cellStyle name="Normal 37 2 3 2 26 2 4" xfId="18427"/>
    <cellStyle name="Normal 37 2 3 2 26 3" xfId="22149"/>
    <cellStyle name="Normal 37 2 3 2 26 4" xfId="31525"/>
    <cellStyle name="Normal 37 2 3 2 26 5" xfId="35248"/>
    <cellStyle name="Normal 37 2 3 2 26 6" xfId="13015"/>
    <cellStyle name="Normal 37 2 3 2 27" xfId="3721"/>
    <cellStyle name="Normal 37 2 3 2 27 2" xfId="9184"/>
    <cellStyle name="Normal 37 2 3 2 27 2 2" xfId="40790"/>
    <cellStyle name="Normal 37 2 3 2 27 2 3" xfId="27933"/>
    <cellStyle name="Normal 37 2 3 2 27 2 4" xfId="18558"/>
    <cellStyle name="Normal 37 2 3 2 27 3" xfId="22280"/>
    <cellStyle name="Normal 37 2 3 2 27 4" xfId="31656"/>
    <cellStyle name="Normal 37 2 3 2 27 5" xfId="35379"/>
    <cellStyle name="Normal 37 2 3 2 27 6" xfId="13146"/>
    <cellStyle name="Normal 37 2 3 2 28" xfId="3837"/>
    <cellStyle name="Normal 37 2 3 2 28 2" xfId="9299"/>
    <cellStyle name="Normal 37 2 3 2 28 2 2" xfId="40905"/>
    <cellStyle name="Normal 37 2 3 2 28 2 3" xfId="28048"/>
    <cellStyle name="Normal 37 2 3 2 28 2 4" xfId="18673"/>
    <cellStyle name="Normal 37 2 3 2 28 3" xfId="22395"/>
    <cellStyle name="Normal 37 2 3 2 28 4" xfId="31771"/>
    <cellStyle name="Normal 37 2 3 2 28 5" xfId="35494"/>
    <cellStyle name="Normal 37 2 3 2 28 6" xfId="13261"/>
    <cellStyle name="Normal 37 2 3 2 29" xfId="3952"/>
    <cellStyle name="Normal 37 2 3 2 29 2" xfId="9413"/>
    <cellStyle name="Normal 37 2 3 2 29 2 2" xfId="41019"/>
    <cellStyle name="Normal 37 2 3 2 29 2 3" xfId="28162"/>
    <cellStyle name="Normal 37 2 3 2 29 2 4" xfId="18787"/>
    <cellStyle name="Normal 37 2 3 2 29 3" xfId="22509"/>
    <cellStyle name="Normal 37 2 3 2 29 4" xfId="31885"/>
    <cellStyle name="Normal 37 2 3 2 29 5" xfId="35608"/>
    <cellStyle name="Normal 37 2 3 2 29 6" xfId="13375"/>
    <cellStyle name="Normal 37 2 3 2 3" xfId="832"/>
    <cellStyle name="Normal 37 2 3 2 3 2" xfId="5013"/>
    <cellStyle name="Normal 37 2 3 2 3 2 2" xfId="6271"/>
    <cellStyle name="Normal 37 2 3 2 3 2 2 2" xfId="37879"/>
    <cellStyle name="Normal 37 2 3 2 3 2 2 3" xfId="25022"/>
    <cellStyle name="Normal 37 2 3 2 3 2 2 4" xfId="15647"/>
    <cellStyle name="Normal 37 2 3 2 3 2 3" xfId="36621"/>
    <cellStyle name="Normal 37 2 3 2 3 2 4" xfId="23764"/>
    <cellStyle name="Normal 37 2 3 2 3 2 5" xfId="14389"/>
    <cellStyle name="Normal 37 2 3 2 3 3" xfId="5749"/>
    <cellStyle name="Normal 37 2 3 2 3 3 2" xfId="37357"/>
    <cellStyle name="Normal 37 2 3 2 3 3 3" xfId="24500"/>
    <cellStyle name="Normal 37 2 3 2 3 3 4" xfId="15125"/>
    <cellStyle name="Normal 37 2 3 2 3 4" xfId="4489"/>
    <cellStyle name="Normal 37 2 3 2 3 4 2" xfId="36103"/>
    <cellStyle name="Normal 37 2 3 2 3 4 3" xfId="23245"/>
    <cellStyle name="Normal 37 2 3 2 3 4 4" xfId="13870"/>
    <cellStyle name="Normal 37 2 3 2 3 5" xfId="19419"/>
    <cellStyle name="Normal 37 2 3 2 3 6" xfId="28795"/>
    <cellStyle name="Normal 37 2 3 2 3 7" xfId="32246"/>
    <cellStyle name="Normal 37 2 3 2 3 8" xfId="10285"/>
    <cellStyle name="Normal 37 2 3 2 30" xfId="556"/>
    <cellStyle name="Normal 37 2 3 2 30 2" xfId="9533"/>
    <cellStyle name="Normal 37 2 3 2 30 2 2" xfId="41139"/>
    <cellStyle name="Normal 37 2 3 2 30 2 3" xfId="28282"/>
    <cellStyle name="Normal 37 2 3 2 30 2 4" xfId="18907"/>
    <cellStyle name="Normal 37 2 3 2 30 3" xfId="22629"/>
    <cellStyle name="Normal 37 2 3 2 30 4" xfId="28523"/>
    <cellStyle name="Normal 37 2 3 2 30 5" xfId="32487"/>
    <cellStyle name="Normal 37 2 3 2 30 6" xfId="10013"/>
    <cellStyle name="Normal 37 2 3 2 31" xfId="435"/>
    <cellStyle name="Normal 37 2 3 2 31 2" xfId="6924"/>
    <cellStyle name="Normal 37 2 3 2 31 2 2" xfId="38530"/>
    <cellStyle name="Normal 37 2 3 2 31 2 3" xfId="25673"/>
    <cellStyle name="Normal 37 2 3 2 31 2 4" xfId="16298"/>
    <cellStyle name="Normal 37 2 3 2 31 3" xfId="19147"/>
    <cellStyle name="Normal 37 2 3 2 31 4" xfId="9893"/>
    <cellStyle name="Normal 37 2 3 2 32" xfId="4117"/>
    <cellStyle name="Normal 37 2 3 2 32 2" xfId="35731"/>
    <cellStyle name="Normal 37 2 3 2 32 3" xfId="22873"/>
    <cellStyle name="Normal 37 2 3 2 32 4" xfId="13498"/>
    <cellStyle name="Normal 37 2 3 2 33" xfId="19027"/>
    <cellStyle name="Normal 37 2 3 2 34" xfId="28403"/>
    <cellStyle name="Normal 37 2 3 2 35" xfId="32005"/>
    <cellStyle name="Normal 37 2 3 2 36" xfId="9653"/>
    <cellStyle name="Normal 37 2 3 2 4" xfId="949"/>
    <cellStyle name="Normal 37 2 3 2 4 2" xfId="5014"/>
    <cellStyle name="Normal 37 2 3 2 4 2 2" xfId="6272"/>
    <cellStyle name="Normal 37 2 3 2 4 2 2 2" xfId="37880"/>
    <cellStyle name="Normal 37 2 3 2 4 2 2 3" xfId="25023"/>
    <cellStyle name="Normal 37 2 3 2 4 2 2 4" xfId="15648"/>
    <cellStyle name="Normal 37 2 3 2 4 2 3" xfId="36622"/>
    <cellStyle name="Normal 37 2 3 2 4 2 4" xfId="23765"/>
    <cellStyle name="Normal 37 2 3 2 4 2 5" xfId="14390"/>
    <cellStyle name="Normal 37 2 3 2 4 3" xfId="5978"/>
    <cellStyle name="Normal 37 2 3 2 4 3 2" xfId="37586"/>
    <cellStyle name="Normal 37 2 3 2 4 3 3" xfId="24729"/>
    <cellStyle name="Normal 37 2 3 2 4 3 4" xfId="15354"/>
    <cellStyle name="Normal 37 2 3 2 4 4" xfId="4719"/>
    <cellStyle name="Normal 37 2 3 2 4 4 2" xfId="36330"/>
    <cellStyle name="Normal 37 2 3 2 4 4 3" xfId="23473"/>
    <cellStyle name="Normal 37 2 3 2 4 4 4" xfId="14098"/>
    <cellStyle name="Normal 37 2 3 2 4 5" xfId="19535"/>
    <cellStyle name="Normal 37 2 3 2 4 6" xfId="28911"/>
    <cellStyle name="Normal 37 2 3 2 4 7" xfId="32635"/>
    <cellStyle name="Normal 37 2 3 2 4 8" xfId="10401"/>
    <cellStyle name="Normal 37 2 3 2 5" xfId="1065"/>
    <cellStyle name="Normal 37 2 3 2 5 2" xfId="6268"/>
    <cellStyle name="Normal 37 2 3 2 5 2 2" xfId="37876"/>
    <cellStyle name="Normal 37 2 3 2 5 2 3" xfId="25019"/>
    <cellStyle name="Normal 37 2 3 2 5 2 4" xfId="15644"/>
    <cellStyle name="Normal 37 2 3 2 5 3" xfId="5010"/>
    <cellStyle name="Normal 37 2 3 2 5 3 2" xfId="36618"/>
    <cellStyle name="Normal 37 2 3 2 5 3 3" xfId="23761"/>
    <cellStyle name="Normal 37 2 3 2 5 3 4" xfId="14386"/>
    <cellStyle name="Normal 37 2 3 2 5 4" xfId="19650"/>
    <cellStyle name="Normal 37 2 3 2 5 5" xfId="29026"/>
    <cellStyle name="Normal 37 2 3 2 5 6" xfId="32750"/>
    <cellStyle name="Normal 37 2 3 2 5 7" xfId="10516"/>
    <cellStyle name="Normal 37 2 3 2 6" xfId="1181"/>
    <cellStyle name="Normal 37 2 3 2 6 2" xfId="6838"/>
    <cellStyle name="Normal 37 2 3 2 6 2 2" xfId="38444"/>
    <cellStyle name="Normal 37 2 3 2 6 2 3" xfId="25587"/>
    <cellStyle name="Normal 37 2 3 2 6 2 4" xfId="16212"/>
    <cellStyle name="Normal 37 2 3 2 6 3" xfId="4234"/>
    <cellStyle name="Normal 37 2 3 2 6 3 2" xfId="35848"/>
    <cellStyle name="Normal 37 2 3 2 6 3 3" xfId="22990"/>
    <cellStyle name="Normal 37 2 3 2 6 3 4" xfId="13615"/>
    <cellStyle name="Normal 37 2 3 2 6 4" xfId="19765"/>
    <cellStyle name="Normal 37 2 3 2 6 5" xfId="29141"/>
    <cellStyle name="Normal 37 2 3 2 6 6" xfId="32865"/>
    <cellStyle name="Normal 37 2 3 2 6 7" xfId="10631"/>
    <cellStyle name="Normal 37 2 3 2 7" xfId="1296"/>
    <cellStyle name="Normal 37 2 3 2 7 2" xfId="5490"/>
    <cellStyle name="Normal 37 2 3 2 7 2 2" xfId="37098"/>
    <cellStyle name="Normal 37 2 3 2 7 2 3" xfId="24241"/>
    <cellStyle name="Normal 37 2 3 2 7 2 4" xfId="14866"/>
    <cellStyle name="Normal 37 2 3 2 7 3" xfId="19879"/>
    <cellStyle name="Normal 37 2 3 2 7 4" xfId="29255"/>
    <cellStyle name="Normal 37 2 3 2 7 5" xfId="32979"/>
    <cellStyle name="Normal 37 2 3 2 7 6" xfId="10745"/>
    <cellStyle name="Normal 37 2 3 2 8" xfId="1411"/>
    <cellStyle name="Normal 37 2 3 2 8 2" xfId="5381"/>
    <cellStyle name="Normal 37 2 3 2 8 2 2" xfId="36989"/>
    <cellStyle name="Normal 37 2 3 2 8 2 3" xfId="24132"/>
    <cellStyle name="Normal 37 2 3 2 8 2 4" xfId="14757"/>
    <cellStyle name="Normal 37 2 3 2 8 3" xfId="19993"/>
    <cellStyle name="Normal 37 2 3 2 8 4" xfId="29369"/>
    <cellStyle name="Normal 37 2 3 2 8 5" xfId="33093"/>
    <cellStyle name="Normal 37 2 3 2 8 6" xfId="10859"/>
    <cellStyle name="Normal 37 2 3 2 9" xfId="1526"/>
    <cellStyle name="Normal 37 2 3 2 9 2" xfId="6915"/>
    <cellStyle name="Normal 37 2 3 2 9 2 2" xfId="38521"/>
    <cellStyle name="Normal 37 2 3 2 9 2 3" xfId="25664"/>
    <cellStyle name="Normal 37 2 3 2 9 2 4" xfId="16289"/>
    <cellStyle name="Normal 37 2 3 2 9 3" xfId="20107"/>
    <cellStyle name="Normal 37 2 3 2 9 4" xfId="29483"/>
    <cellStyle name="Normal 37 2 3 2 9 5" xfId="33207"/>
    <cellStyle name="Normal 37 2 3 2 9 6" xfId="10973"/>
    <cellStyle name="Normal 37 2 3 20" xfId="2721"/>
    <cellStyle name="Normal 37 2 3 20 2" xfId="8192"/>
    <cellStyle name="Normal 37 2 3 20 2 2" xfId="39798"/>
    <cellStyle name="Normal 37 2 3 20 2 3" xfId="26941"/>
    <cellStyle name="Normal 37 2 3 20 2 4" xfId="17566"/>
    <cellStyle name="Normal 37 2 3 20 3" xfId="21288"/>
    <cellStyle name="Normal 37 2 3 20 4" xfId="30664"/>
    <cellStyle name="Normal 37 2 3 20 5" xfId="34387"/>
    <cellStyle name="Normal 37 2 3 20 6" xfId="12154"/>
    <cellStyle name="Normal 37 2 3 21" xfId="2836"/>
    <cellStyle name="Normal 37 2 3 21 2" xfId="8306"/>
    <cellStyle name="Normal 37 2 3 21 2 2" xfId="39912"/>
    <cellStyle name="Normal 37 2 3 21 2 3" xfId="27055"/>
    <cellStyle name="Normal 37 2 3 21 2 4" xfId="17680"/>
    <cellStyle name="Normal 37 2 3 21 3" xfId="21402"/>
    <cellStyle name="Normal 37 2 3 21 4" xfId="30778"/>
    <cellStyle name="Normal 37 2 3 21 5" xfId="34501"/>
    <cellStyle name="Normal 37 2 3 21 6" xfId="12268"/>
    <cellStyle name="Normal 37 2 3 22" xfId="2951"/>
    <cellStyle name="Normal 37 2 3 22 2" xfId="8420"/>
    <cellStyle name="Normal 37 2 3 22 2 2" xfId="40026"/>
    <cellStyle name="Normal 37 2 3 22 2 3" xfId="27169"/>
    <cellStyle name="Normal 37 2 3 22 2 4" xfId="17794"/>
    <cellStyle name="Normal 37 2 3 22 3" xfId="21516"/>
    <cellStyle name="Normal 37 2 3 22 4" xfId="30892"/>
    <cellStyle name="Normal 37 2 3 22 5" xfId="34615"/>
    <cellStyle name="Normal 37 2 3 22 6" xfId="12382"/>
    <cellStyle name="Normal 37 2 3 23" xfId="3066"/>
    <cellStyle name="Normal 37 2 3 23 2" xfId="8534"/>
    <cellStyle name="Normal 37 2 3 23 2 2" xfId="40140"/>
    <cellStyle name="Normal 37 2 3 23 2 3" xfId="27283"/>
    <cellStyle name="Normal 37 2 3 23 2 4" xfId="17908"/>
    <cellStyle name="Normal 37 2 3 23 3" xfId="21630"/>
    <cellStyle name="Normal 37 2 3 23 4" xfId="31006"/>
    <cellStyle name="Normal 37 2 3 23 5" xfId="34729"/>
    <cellStyle name="Normal 37 2 3 23 6" xfId="12496"/>
    <cellStyle name="Normal 37 2 3 24" xfId="3181"/>
    <cellStyle name="Normal 37 2 3 24 2" xfId="8648"/>
    <cellStyle name="Normal 37 2 3 24 2 2" xfId="40254"/>
    <cellStyle name="Normal 37 2 3 24 2 3" xfId="27397"/>
    <cellStyle name="Normal 37 2 3 24 2 4" xfId="18022"/>
    <cellStyle name="Normal 37 2 3 24 3" xfId="21744"/>
    <cellStyle name="Normal 37 2 3 24 4" xfId="31120"/>
    <cellStyle name="Normal 37 2 3 24 5" xfId="34843"/>
    <cellStyle name="Normal 37 2 3 24 6" xfId="12610"/>
    <cellStyle name="Normal 37 2 3 25" xfId="3296"/>
    <cellStyle name="Normal 37 2 3 25 2" xfId="8762"/>
    <cellStyle name="Normal 37 2 3 25 2 2" xfId="40368"/>
    <cellStyle name="Normal 37 2 3 25 2 3" xfId="27511"/>
    <cellStyle name="Normal 37 2 3 25 2 4" xfId="18136"/>
    <cellStyle name="Normal 37 2 3 25 3" xfId="21858"/>
    <cellStyle name="Normal 37 2 3 25 4" xfId="31234"/>
    <cellStyle name="Normal 37 2 3 25 5" xfId="34957"/>
    <cellStyle name="Normal 37 2 3 25 6" xfId="12724"/>
    <cellStyle name="Normal 37 2 3 26" xfId="3414"/>
    <cellStyle name="Normal 37 2 3 26 2" xfId="8879"/>
    <cellStyle name="Normal 37 2 3 26 2 2" xfId="40485"/>
    <cellStyle name="Normal 37 2 3 26 2 3" xfId="27628"/>
    <cellStyle name="Normal 37 2 3 26 2 4" xfId="18253"/>
    <cellStyle name="Normal 37 2 3 26 3" xfId="21975"/>
    <cellStyle name="Normal 37 2 3 26 4" xfId="31351"/>
    <cellStyle name="Normal 37 2 3 26 5" xfId="35074"/>
    <cellStyle name="Normal 37 2 3 26 6" xfId="12841"/>
    <cellStyle name="Normal 37 2 3 27" xfId="3534"/>
    <cellStyle name="Normal 37 2 3 27 2" xfId="8998"/>
    <cellStyle name="Normal 37 2 3 27 2 2" xfId="40604"/>
    <cellStyle name="Normal 37 2 3 27 2 3" xfId="27747"/>
    <cellStyle name="Normal 37 2 3 27 2 4" xfId="18372"/>
    <cellStyle name="Normal 37 2 3 27 3" xfId="22094"/>
    <cellStyle name="Normal 37 2 3 27 4" xfId="31470"/>
    <cellStyle name="Normal 37 2 3 27 5" xfId="35193"/>
    <cellStyle name="Normal 37 2 3 27 6" xfId="12960"/>
    <cellStyle name="Normal 37 2 3 28" xfId="3666"/>
    <cellStyle name="Normal 37 2 3 28 2" xfId="9129"/>
    <cellStyle name="Normal 37 2 3 28 2 2" xfId="40735"/>
    <cellStyle name="Normal 37 2 3 28 2 3" xfId="27878"/>
    <cellStyle name="Normal 37 2 3 28 2 4" xfId="18503"/>
    <cellStyle name="Normal 37 2 3 28 3" xfId="22225"/>
    <cellStyle name="Normal 37 2 3 28 4" xfId="31601"/>
    <cellStyle name="Normal 37 2 3 28 5" xfId="35324"/>
    <cellStyle name="Normal 37 2 3 28 6" xfId="13091"/>
    <cellStyle name="Normal 37 2 3 29" xfId="3782"/>
    <cellStyle name="Normal 37 2 3 29 2" xfId="9244"/>
    <cellStyle name="Normal 37 2 3 29 2 2" xfId="40850"/>
    <cellStyle name="Normal 37 2 3 29 2 3" xfId="27993"/>
    <cellStyle name="Normal 37 2 3 29 2 4" xfId="18618"/>
    <cellStyle name="Normal 37 2 3 29 3" xfId="22340"/>
    <cellStyle name="Normal 37 2 3 29 4" xfId="31716"/>
    <cellStyle name="Normal 37 2 3 29 5" xfId="35439"/>
    <cellStyle name="Normal 37 2 3 29 6" xfId="13206"/>
    <cellStyle name="Normal 37 2 3 3" xfId="260"/>
    <cellStyle name="Normal 37 2 3 3 2" xfId="623"/>
    <cellStyle name="Normal 37 2 3 3 2 2" xfId="5016"/>
    <cellStyle name="Normal 37 2 3 3 2 2 2" xfId="6274"/>
    <cellStyle name="Normal 37 2 3 3 2 2 2 2" xfId="37882"/>
    <cellStyle name="Normal 37 2 3 3 2 2 2 3" xfId="25025"/>
    <cellStyle name="Normal 37 2 3 3 2 2 2 4" xfId="15650"/>
    <cellStyle name="Normal 37 2 3 3 2 2 3" xfId="36624"/>
    <cellStyle name="Normal 37 2 3 3 2 2 4" xfId="23767"/>
    <cellStyle name="Normal 37 2 3 3 2 2 5" xfId="14392"/>
    <cellStyle name="Normal 37 2 3 3 2 3" xfId="5750"/>
    <cellStyle name="Normal 37 2 3 3 2 3 2" xfId="37358"/>
    <cellStyle name="Normal 37 2 3 3 2 3 3" xfId="24501"/>
    <cellStyle name="Normal 37 2 3 3 2 3 4" xfId="15126"/>
    <cellStyle name="Normal 37 2 3 3 2 4" xfId="4490"/>
    <cellStyle name="Normal 37 2 3 3 2 4 2" xfId="36104"/>
    <cellStyle name="Normal 37 2 3 3 2 4 3" xfId="23246"/>
    <cellStyle name="Normal 37 2 3 3 2 4 4" xfId="13871"/>
    <cellStyle name="Normal 37 2 3 3 2 5" xfId="32311"/>
    <cellStyle name="Normal 37 2 3 3 2 6" xfId="22665"/>
    <cellStyle name="Normal 37 2 3 3 2 7" xfId="10078"/>
    <cellStyle name="Normal 37 2 3 3 3" xfId="5015"/>
    <cellStyle name="Normal 37 2 3 3 3 2" xfId="6273"/>
    <cellStyle name="Normal 37 2 3 3 3 2 2" xfId="37881"/>
    <cellStyle name="Normal 37 2 3 3 3 2 3" xfId="25024"/>
    <cellStyle name="Normal 37 2 3 3 3 2 4" xfId="15649"/>
    <cellStyle name="Normal 37 2 3 3 3 3" xfId="36623"/>
    <cellStyle name="Normal 37 2 3 3 3 4" xfId="23766"/>
    <cellStyle name="Normal 37 2 3 3 3 5" xfId="14391"/>
    <cellStyle name="Normal 37 2 3 3 4" xfId="5558"/>
    <cellStyle name="Normal 37 2 3 3 4 2" xfId="37166"/>
    <cellStyle name="Normal 37 2 3 3 4 3" xfId="24309"/>
    <cellStyle name="Normal 37 2 3 3 4 4" xfId="14934"/>
    <cellStyle name="Normal 37 2 3 3 5" xfId="4299"/>
    <cellStyle name="Normal 37 2 3 3 5 2" xfId="35913"/>
    <cellStyle name="Normal 37 2 3 3 5 3" xfId="23055"/>
    <cellStyle name="Normal 37 2 3 3 5 4" xfId="13680"/>
    <cellStyle name="Normal 37 2 3 3 6" xfId="19212"/>
    <cellStyle name="Normal 37 2 3 3 7" xfId="28588"/>
    <cellStyle name="Normal 37 2 3 3 8" xfId="32070"/>
    <cellStyle name="Normal 37 2 3 3 9" xfId="9718"/>
    <cellStyle name="Normal 37 2 3 30" xfId="3897"/>
    <cellStyle name="Normal 37 2 3 30 2" xfId="9358"/>
    <cellStyle name="Normal 37 2 3 30 2 2" xfId="40964"/>
    <cellStyle name="Normal 37 2 3 30 2 3" xfId="28107"/>
    <cellStyle name="Normal 37 2 3 30 2 4" xfId="18732"/>
    <cellStyle name="Normal 37 2 3 30 3" xfId="22454"/>
    <cellStyle name="Normal 37 2 3 30 4" xfId="31830"/>
    <cellStyle name="Normal 37 2 3 30 5" xfId="35553"/>
    <cellStyle name="Normal 37 2 3 30 6" xfId="13320"/>
    <cellStyle name="Normal 37 2 3 31" xfId="501"/>
    <cellStyle name="Normal 37 2 3 31 2" xfId="9478"/>
    <cellStyle name="Normal 37 2 3 31 2 2" xfId="41084"/>
    <cellStyle name="Normal 37 2 3 31 2 3" xfId="28227"/>
    <cellStyle name="Normal 37 2 3 31 2 4" xfId="18852"/>
    <cellStyle name="Normal 37 2 3 31 3" xfId="22574"/>
    <cellStyle name="Normal 37 2 3 31 4" xfId="28468"/>
    <cellStyle name="Normal 37 2 3 31 5" xfId="32432"/>
    <cellStyle name="Normal 37 2 3 31 6" xfId="9958"/>
    <cellStyle name="Normal 37 2 3 32" xfId="380"/>
    <cellStyle name="Normal 37 2 3 32 2" xfId="6859"/>
    <cellStyle name="Normal 37 2 3 32 2 2" xfId="38465"/>
    <cellStyle name="Normal 37 2 3 32 2 3" xfId="25608"/>
    <cellStyle name="Normal 37 2 3 32 2 4" xfId="16233"/>
    <cellStyle name="Normal 37 2 3 32 3" xfId="19092"/>
    <cellStyle name="Normal 37 2 3 32 4" xfId="9838"/>
    <cellStyle name="Normal 37 2 3 33" xfId="4062"/>
    <cellStyle name="Normal 37 2 3 33 2" xfId="35676"/>
    <cellStyle name="Normal 37 2 3 33 3" xfId="22818"/>
    <cellStyle name="Normal 37 2 3 33 4" xfId="13443"/>
    <cellStyle name="Normal 37 2 3 34" xfId="18972"/>
    <cellStyle name="Normal 37 2 3 35" xfId="28348"/>
    <cellStyle name="Normal 37 2 3 36" xfId="31950"/>
    <cellStyle name="Normal 37 2 3 37" xfId="9598"/>
    <cellStyle name="Normal 37 2 3 4" xfId="777"/>
    <cellStyle name="Normal 37 2 3 4 2" xfId="5017"/>
    <cellStyle name="Normal 37 2 3 4 2 2" xfId="6275"/>
    <cellStyle name="Normal 37 2 3 4 2 2 2" xfId="37883"/>
    <cellStyle name="Normal 37 2 3 4 2 2 3" xfId="25026"/>
    <cellStyle name="Normal 37 2 3 4 2 2 4" xfId="15651"/>
    <cellStyle name="Normal 37 2 3 4 2 3" xfId="36625"/>
    <cellStyle name="Normal 37 2 3 4 2 4" xfId="23768"/>
    <cellStyle name="Normal 37 2 3 4 2 5" xfId="14393"/>
    <cellStyle name="Normal 37 2 3 4 3" xfId="5751"/>
    <cellStyle name="Normal 37 2 3 4 3 2" xfId="37359"/>
    <cellStyle name="Normal 37 2 3 4 3 3" xfId="24502"/>
    <cellStyle name="Normal 37 2 3 4 3 4" xfId="15127"/>
    <cellStyle name="Normal 37 2 3 4 4" xfId="4491"/>
    <cellStyle name="Normal 37 2 3 4 4 2" xfId="36105"/>
    <cellStyle name="Normal 37 2 3 4 4 3" xfId="23247"/>
    <cellStyle name="Normal 37 2 3 4 4 4" xfId="13872"/>
    <cellStyle name="Normal 37 2 3 4 5" xfId="19364"/>
    <cellStyle name="Normal 37 2 3 4 6" xfId="28740"/>
    <cellStyle name="Normal 37 2 3 4 7" xfId="32191"/>
    <cellStyle name="Normal 37 2 3 4 8" xfId="10230"/>
    <cellStyle name="Normal 37 2 3 5" xfId="894"/>
    <cellStyle name="Normal 37 2 3 5 2" xfId="5018"/>
    <cellStyle name="Normal 37 2 3 5 2 2" xfId="6276"/>
    <cellStyle name="Normal 37 2 3 5 2 2 2" xfId="37884"/>
    <cellStyle name="Normal 37 2 3 5 2 2 3" xfId="25027"/>
    <cellStyle name="Normal 37 2 3 5 2 2 4" xfId="15652"/>
    <cellStyle name="Normal 37 2 3 5 2 3" xfId="36626"/>
    <cellStyle name="Normal 37 2 3 5 2 4" xfId="23769"/>
    <cellStyle name="Normal 37 2 3 5 2 5" xfId="14394"/>
    <cellStyle name="Normal 37 2 3 5 3" xfId="5923"/>
    <cellStyle name="Normal 37 2 3 5 3 2" xfId="37531"/>
    <cellStyle name="Normal 37 2 3 5 3 3" xfId="24674"/>
    <cellStyle name="Normal 37 2 3 5 3 4" xfId="15299"/>
    <cellStyle name="Normal 37 2 3 5 4" xfId="4664"/>
    <cellStyle name="Normal 37 2 3 5 4 2" xfId="36275"/>
    <cellStyle name="Normal 37 2 3 5 4 3" xfId="23418"/>
    <cellStyle name="Normal 37 2 3 5 4 4" xfId="14043"/>
    <cellStyle name="Normal 37 2 3 5 5" xfId="19480"/>
    <cellStyle name="Normal 37 2 3 5 6" xfId="28856"/>
    <cellStyle name="Normal 37 2 3 5 7" xfId="32580"/>
    <cellStyle name="Normal 37 2 3 5 8" xfId="10346"/>
    <cellStyle name="Normal 37 2 3 6" xfId="1010"/>
    <cellStyle name="Normal 37 2 3 6 2" xfId="6267"/>
    <cellStyle name="Normal 37 2 3 6 2 2" xfId="37875"/>
    <cellStyle name="Normal 37 2 3 6 2 3" xfId="25018"/>
    <cellStyle name="Normal 37 2 3 6 2 4" xfId="15643"/>
    <cellStyle name="Normal 37 2 3 6 3" xfId="5009"/>
    <cellStyle name="Normal 37 2 3 6 3 2" xfId="36617"/>
    <cellStyle name="Normal 37 2 3 6 3 3" xfId="23760"/>
    <cellStyle name="Normal 37 2 3 6 3 4" xfId="14385"/>
    <cellStyle name="Normal 37 2 3 6 4" xfId="19595"/>
    <cellStyle name="Normal 37 2 3 6 5" xfId="28971"/>
    <cellStyle name="Normal 37 2 3 6 6" xfId="32695"/>
    <cellStyle name="Normal 37 2 3 6 7" xfId="10461"/>
    <cellStyle name="Normal 37 2 3 7" xfId="1126"/>
    <cellStyle name="Normal 37 2 3 7 2" xfId="6988"/>
    <cellStyle name="Normal 37 2 3 7 2 2" xfId="38594"/>
    <cellStyle name="Normal 37 2 3 7 2 3" xfId="25737"/>
    <cellStyle name="Normal 37 2 3 7 2 4" xfId="16362"/>
    <cellStyle name="Normal 37 2 3 7 3" xfId="4179"/>
    <cellStyle name="Normal 37 2 3 7 3 2" xfId="35793"/>
    <cellStyle name="Normal 37 2 3 7 3 3" xfId="22935"/>
    <cellStyle name="Normal 37 2 3 7 3 4" xfId="13560"/>
    <cellStyle name="Normal 37 2 3 7 4" xfId="19710"/>
    <cellStyle name="Normal 37 2 3 7 5" xfId="29086"/>
    <cellStyle name="Normal 37 2 3 7 6" xfId="32810"/>
    <cellStyle name="Normal 37 2 3 7 7" xfId="10576"/>
    <cellStyle name="Normal 37 2 3 8" xfId="1241"/>
    <cellStyle name="Normal 37 2 3 8 2" xfId="5435"/>
    <cellStyle name="Normal 37 2 3 8 2 2" xfId="37043"/>
    <cellStyle name="Normal 37 2 3 8 2 3" xfId="24186"/>
    <cellStyle name="Normal 37 2 3 8 2 4" xfId="14811"/>
    <cellStyle name="Normal 37 2 3 8 3" xfId="19824"/>
    <cellStyle name="Normal 37 2 3 8 4" xfId="29200"/>
    <cellStyle name="Normal 37 2 3 8 5" xfId="32924"/>
    <cellStyle name="Normal 37 2 3 8 6" xfId="10690"/>
    <cellStyle name="Normal 37 2 3 9" xfId="1356"/>
    <cellStyle name="Normal 37 2 3 9 2" xfId="6850"/>
    <cellStyle name="Normal 37 2 3 9 2 2" xfId="38456"/>
    <cellStyle name="Normal 37 2 3 9 2 3" xfId="25599"/>
    <cellStyle name="Normal 37 2 3 9 2 4" xfId="16224"/>
    <cellStyle name="Normal 37 2 3 9 3" xfId="19938"/>
    <cellStyle name="Normal 37 2 3 9 4" xfId="29314"/>
    <cellStyle name="Normal 37 2 3 9 5" xfId="33038"/>
    <cellStyle name="Normal 37 2 3 9 6" xfId="10804"/>
    <cellStyle name="Normal 37 2 30" xfId="3270"/>
    <cellStyle name="Normal 37 2 30 2" xfId="8737"/>
    <cellStyle name="Normal 37 2 30 2 2" xfId="40343"/>
    <cellStyle name="Normal 37 2 30 2 3" xfId="27486"/>
    <cellStyle name="Normal 37 2 30 2 4" xfId="18111"/>
    <cellStyle name="Normal 37 2 30 3" xfId="21833"/>
    <cellStyle name="Normal 37 2 30 4" xfId="31209"/>
    <cellStyle name="Normal 37 2 30 5" xfId="34932"/>
    <cellStyle name="Normal 37 2 30 6" xfId="12699"/>
    <cellStyle name="Normal 37 2 31" xfId="3388"/>
    <cellStyle name="Normal 37 2 31 2" xfId="8854"/>
    <cellStyle name="Normal 37 2 31 2 2" xfId="40460"/>
    <cellStyle name="Normal 37 2 31 2 3" xfId="27603"/>
    <cellStyle name="Normal 37 2 31 2 4" xfId="18228"/>
    <cellStyle name="Normal 37 2 31 3" xfId="21950"/>
    <cellStyle name="Normal 37 2 31 4" xfId="31326"/>
    <cellStyle name="Normal 37 2 31 5" xfId="35049"/>
    <cellStyle name="Normal 37 2 31 6" xfId="12816"/>
    <cellStyle name="Normal 37 2 32" xfId="3508"/>
    <cellStyle name="Normal 37 2 32 2" xfId="8973"/>
    <cellStyle name="Normal 37 2 32 2 2" xfId="40579"/>
    <cellStyle name="Normal 37 2 32 2 3" xfId="27722"/>
    <cellStyle name="Normal 37 2 32 2 4" xfId="18347"/>
    <cellStyle name="Normal 37 2 32 3" xfId="22069"/>
    <cellStyle name="Normal 37 2 32 4" xfId="31445"/>
    <cellStyle name="Normal 37 2 32 5" xfId="35168"/>
    <cellStyle name="Normal 37 2 32 6" xfId="12935"/>
    <cellStyle name="Normal 37 2 33" xfId="3640"/>
    <cellStyle name="Normal 37 2 33 2" xfId="9104"/>
    <cellStyle name="Normal 37 2 33 2 2" xfId="40710"/>
    <cellStyle name="Normal 37 2 33 2 3" xfId="27853"/>
    <cellStyle name="Normal 37 2 33 2 4" xfId="18478"/>
    <cellStyle name="Normal 37 2 33 3" xfId="22200"/>
    <cellStyle name="Normal 37 2 33 4" xfId="31576"/>
    <cellStyle name="Normal 37 2 33 5" xfId="35299"/>
    <cellStyle name="Normal 37 2 33 6" xfId="13066"/>
    <cellStyle name="Normal 37 2 34" xfId="3756"/>
    <cellStyle name="Normal 37 2 34 2" xfId="9219"/>
    <cellStyle name="Normal 37 2 34 2 2" xfId="40825"/>
    <cellStyle name="Normal 37 2 34 2 3" xfId="27968"/>
    <cellStyle name="Normal 37 2 34 2 4" xfId="18593"/>
    <cellStyle name="Normal 37 2 34 3" xfId="22315"/>
    <cellStyle name="Normal 37 2 34 4" xfId="31691"/>
    <cellStyle name="Normal 37 2 34 5" xfId="35414"/>
    <cellStyle name="Normal 37 2 34 6" xfId="13181"/>
    <cellStyle name="Normal 37 2 35" xfId="3871"/>
    <cellStyle name="Normal 37 2 35 2" xfId="9333"/>
    <cellStyle name="Normal 37 2 35 2 2" xfId="40939"/>
    <cellStyle name="Normal 37 2 35 2 3" xfId="28082"/>
    <cellStyle name="Normal 37 2 35 2 4" xfId="18707"/>
    <cellStyle name="Normal 37 2 35 3" xfId="22429"/>
    <cellStyle name="Normal 37 2 35 4" xfId="31805"/>
    <cellStyle name="Normal 37 2 35 5" xfId="35528"/>
    <cellStyle name="Normal 37 2 35 6" xfId="13295"/>
    <cellStyle name="Normal 37 2 36" xfId="476"/>
    <cellStyle name="Normal 37 2 36 2" xfId="9453"/>
    <cellStyle name="Normal 37 2 36 2 2" xfId="41059"/>
    <cellStyle name="Normal 37 2 36 2 3" xfId="28202"/>
    <cellStyle name="Normal 37 2 36 2 4" xfId="18827"/>
    <cellStyle name="Normal 37 2 36 3" xfId="22549"/>
    <cellStyle name="Normal 37 2 36 4" xfId="28443"/>
    <cellStyle name="Normal 37 2 36 5" xfId="32407"/>
    <cellStyle name="Normal 37 2 36 6" xfId="9933"/>
    <cellStyle name="Normal 37 2 37" xfId="355"/>
    <cellStyle name="Normal 37 2 37 2" xfId="6794"/>
    <cellStyle name="Normal 37 2 37 2 2" xfId="38400"/>
    <cellStyle name="Normal 37 2 37 2 3" xfId="25543"/>
    <cellStyle name="Normal 37 2 37 2 4" xfId="16168"/>
    <cellStyle name="Normal 37 2 37 3" xfId="19067"/>
    <cellStyle name="Normal 37 2 37 4" xfId="9813"/>
    <cellStyle name="Normal 37 2 38" xfId="4037"/>
    <cellStyle name="Normal 37 2 38 2" xfId="35651"/>
    <cellStyle name="Normal 37 2 38 3" xfId="22793"/>
    <cellStyle name="Normal 37 2 38 4" xfId="13418"/>
    <cellStyle name="Normal 37 2 39" xfId="18947"/>
    <cellStyle name="Normal 37 2 4" xfId="146"/>
    <cellStyle name="Normal 37 2 4 10" xfId="1478"/>
    <cellStyle name="Normal 37 2 4 10 2" xfId="5375"/>
    <cellStyle name="Normal 37 2 4 10 2 2" xfId="36983"/>
    <cellStyle name="Normal 37 2 4 10 2 3" xfId="24126"/>
    <cellStyle name="Normal 37 2 4 10 2 4" xfId="14751"/>
    <cellStyle name="Normal 37 2 4 10 3" xfId="20059"/>
    <cellStyle name="Normal 37 2 4 10 4" xfId="29435"/>
    <cellStyle name="Normal 37 2 4 10 5" xfId="33159"/>
    <cellStyle name="Normal 37 2 4 10 6" xfId="10925"/>
    <cellStyle name="Normal 37 2 4 11" xfId="1610"/>
    <cellStyle name="Normal 37 2 4 11 2" xfId="7090"/>
    <cellStyle name="Normal 37 2 4 11 2 2" xfId="38696"/>
    <cellStyle name="Normal 37 2 4 11 2 3" xfId="25839"/>
    <cellStyle name="Normal 37 2 4 11 2 4" xfId="16464"/>
    <cellStyle name="Normal 37 2 4 11 3" xfId="20186"/>
    <cellStyle name="Normal 37 2 4 11 4" xfId="29562"/>
    <cellStyle name="Normal 37 2 4 11 5" xfId="33285"/>
    <cellStyle name="Normal 37 2 4 11 6" xfId="11052"/>
    <cellStyle name="Normal 37 2 4 12" xfId="1726"/>
    <cellStyle name="Normal 37 2 4 12 2" xfId="7205"/>
    <cellStyle name="Normal 37 2 4 12 2 2" xfId="38811"/>
    <cellStyle name="Normal 37 2 4 12 2 3" xfId="25954"/>
    <cellStyle name="Normal 37 2 4 12 2 4" xfId="16579"/>
    <cellStyle name="Normal 37 2 4 12 3" xfId="20301"/>
    <cellStyle name="Normal 37 2 4 12 4" xfId="29677"/>
    <cellStyle name="Normal 37 2 4 12 5" xfId="33400"/>
    <cellStyle name="Normal 37 2 4 12 6" xfId="11167"/>
    <cellStyle name="Normal 37 2 4 13" xfId="1900"/>
    <cellStyle name="Normal 37 2 4 13 2" xfId="7378"/>
    <cellStyle name="Normal 37 2 4 13 2 2" xfId="38984"/>
    <cellStyle name="Normal 37 2 4 13 2 3" xfId="26127"/>
    <cellStyle name="Normal 37 2 4 13 2 4" xfId="16752"/>
    <cellStyle name="Normal 37 2 4 13 3" xfId="20474"/>
    <cellStyle name="Normal 37 2 4 13 4" xfId="29850"/>
    <cellStyle name="Normal 37 2 4 13 5" xfId="33573"/>
    <cellStyle name="Normal 37 2 4 13 6" xfId="11340"/>
    <cellStyle name="Normal 37 2 4 14" xfId="2018"/>
    <cellStyle name="Normal 37 2 4 14 2" xfId="7495"/>
    <cellStyle name="Normal 37 2 4 14 2 2" xfId="39101"/>
    <cellStyle name="Normal 37 2 4 14 2 3" xfId="26244"/>
    <cellStyle name="Normal 37 2 4 14 2 4" xfId="16869"/>
    <cellStyle name="Normal 37 2 4 14 3" xfId="20591"/>
    <cellStyle name="Normal 37 2 4 14 4" xfId="29967"/>
    <cellStyle name="Normal 37 2 4 14 5" xfId="33690"/>
    <cellStyle name="Normal 37 2 4 14 6" xfId="11457"/>
    <cellStyle name="Normal 37 2 4 15" xfId="2135"/>
    <cellStyle name="Normal 37 2 4 15 2" xfId="7611"/>
    <cellStyle name="Normal 37 2 4 15 2 2" xfId="39217"/>
    <cellStyle name="Normal 37 2 4 15 2 3" xfId="26360"/>
    <cellStyle name="Normal 37 2 4 15 2 4" xfId="16985"/>
    <cellStyle name="Normal 37 2 4 15 3" xfId="20707"/>
    <cellStyle name="Normal 37 2 4 15 4" xfId="30083"/>
    <cellStyle name="Normal 37 2 4 15 5" xfId="33806"/>
    <cellStyle name="Normal 37 2 4 15 6" xfId="11573"/>
    <cellStyle name="Normal 37 2 4 16" xfId="2254"/>
    <cellStyle name="Normal 37 2 4 16 2" xfId="7729"/>
    <cellStyle name="Normal 37 2 4 16 2 2" xfId="39335"/>
    <cellStyle name="Normal 37 2 4 16 2 3" xfId="26478"/>
    <cellStyle name="Normal 37 2 4 16 2 4" xfId="17103"/>
    <cellStyle name="Normal 37 2 4 16 3" xfId="20825"/>
    <cellStyle name="Normal 37 2 4 16 4" xfId="30201"/>
    <cellStyle name="Normal 37 2 4 16 5" xfId="33924"/>
    <cellStyle name="Normal 37 2 4 16 6" xfId="11691"/>
    <cellStyle name="Normal 37 2 4 17" xfId="2373"/>
    <cellStyle name="Normal 37 2 4 17 2" xfId="7847"/>
    <cellStyle name="Normal 37 2 4 17 2 2" xfId="39453"/>
    <cellStyle name="Normal 37 2 4 17 2 3" xfId="26596"/>
    <cellStyle name="Normal 37 2 4 17 2 4" xfId="17221"/>
    <cellStyle name="Normal 37 2 4 17 3" xfId="20943"/>
    <cellStyle name="Normal 37 2 4 17 4" xfId="30319"/>
    <cellStyle name="Normal 37 2 4 17 5" xfId="34042"/>
    <cellStyle name="Normal 37 2 4 17 6" xfId="11809"/>
    <cellStyle name="Normal 37 2 4 18" xfId="2490"/>
    <cellStyle name="Normal 37 2 4 18 2" xfId="7963"/>
    <cellStyle name="Normal 37 2 4 18 2 2" xfId="39569"/>
    <cellStyle name="Normal 37 2 4 18 2 3" xfId="26712"/>
    <cellStyle name="Normal 37 2 4 18 2 4" xfId="17337"/>
    <cellStyle name="Normal 37 2 4 18 3" xfId="21059"/>
    <cellStyle name="Normal 37 2 4 18 4" xfId="30435"/>
    <cellStyle name="Normal 37 2 4 18 5" xfId="34158"/>
    <cellStyle name="Normal 37 2 4 18 6" xfId="11925"/>
    <cellStyle name="Normal 37 2 4 19" xfId="2608"/>
    <cellStyle name="Normal 37 2 4 19 2" xfId="8080"/>
    <cellStyle name="Normal 37 2 4 19 2 2" xfId="39686"/>
    <cellStyle name="Normal 37 2 4 19 2 3" xfId="26829"/>
    <cellStyle name="Normal 37 2 4 19 2 4" xfId="17454"/>
    <cellStyle name="Normal 37 2 4 19 3" xfId="21176"/>
    <cellStyle name="Normal 37 2 4 19 4" xfId="30552"/>
    <cellStyle name="Normal 37 2 4 19 5" xfId="34275"/>
    <cellStyle name="Normal 37 2 4 19 6" xfId="12042"/>
    <cellStyle name="Normal 37 2 4 2" xfId="195"/>
    <cellStyle name="Normal 37 2 4 2 10" xfId="1659"/>
    <cellStyle name="Normal 37 2 4 2 10 2" xfId="7139"/>
    <cellStyle name="Normal 37 2 4 2 10 2 2" xfId="38745"/>
    <cellStyle name="Normal 37 2 4 2 10 2 3" xfId="25888"/>
    <cellStyle name="Normal 37 2 4 2 10 2 4" xfId="16513"/>
    <cellStyle name="Normal 37 2 4 2 10 3" xfId="20235"/>
    <cellStyle name="Normal 37 2 4 2 10 4" xfId="29611"/>
    <cellStyle name="Normal 37 2 4 2 10 5" xfId="33334"/>
    <cellStyle name="Normal 37 2 4 2 10 6" xfId="11101"/>
    <cellStyle name="Normal 37 2 4 2 11" xfId="1775"/>
    <cellStyle name="Normal 37 2 4 2 11 2" xfId="7254"/>
    <cellStyle name="Normal 37 2 4 2 11 2 2" xfId="38860"/>
    <cellStyle name="Normal 37 2 4 2 11 2 3" xfId="26003"/>
    <cellStyle name="Normal 37 2 4 2 11 2 4" xfId="16628"/>
    <cellStyle name="Normal 37 2 4 2 11 3" xfId="20350"/>
    <cellStyle name="Normal 37 2 4 2 11 4" xfId="29726"/>
    <cellStyle name="Normal 37 2 4 2 11 5" xfId="33449"/>
    <cellStyle name="Normal 37 2 4 2 11 6" xfId="11216"/>
    <cellStyle name="Normal 37 2 4 2 12" xfId="1949"/>
    <cellStyle name="Normal 37 2 4 2 12 2" xfId="7427"/>
    <cellStyle name="Normal 37 2 4 2 12 2 2" xfId="39033"/>
    <cellStyle name="Normal 37 2 4 2 12 2 3" xfId="26176"/>
    <cellStyle name="Normal 37 2 4 2 12 2 4" xfId="16801"/>
    <cellStyle name="Normal 37 2 4 2 12 3" xfId="20523"/>
    <cellStyle name="Normal 37 2 4 2 12 4" xfId="29899"/>
    <cellStyle name="Normal 37 2 4 2 12 5" xfId="33622"/>
    <cellStyle name="Normal 37 2 4 2 12 6" xfId="11389"/>
    <cellStyle name="Normal 37 2 4 2 13" xfId="2067"/>
    <cellStyle name="Normal 37 2 4 2 13 2" xfId="7544"/>
    <cellStyle name="Normal 37 2 4 2 13 2 2" xfId="39150"/>
    <cellStyle name="Normal 37 2 4 2 13 2 3" xfId="26293"/>
    <cellStyle name="Normal 37 2 4 2 13 2 4" xfId="16918"/>
    <cellStyle name="Normal 37 2 4 2 13 3" xfId="20640"/>
    <cellStyle name="Normal 37 2 4 2 13 4" xfId="30016"/>
    <cellStyle name="Normal 37 2 4 2 13 5" xfId="33739"/>
    <cellStyle name="Normal 37 2 4 2 13 6" xfId="11506"/>
    <cellStyle name="Normal 37 2 4 2 14" xfId="2184"/>
    <cellStyle name="Normal 37 2 4 2 14 2" xfId="7660"/>
    <cellStyle name="Normal 37 2 4 2 14 2 2" xfId="39266"/>
    <cellStyle name="Normal 37 2 4 2 14 2 3" xfId="26409"/>
    <cellStyle name="Normal 37 2 4 2 14 2 4" xfId="17034"/>
    <cellStyle name="Normal 37 2 4 2 14 3" xfId="20756"/>
    <cellStyle name="Normal 37 2 4 2 14 4" xfId="30132"/>
    <cellStyle name="Normal 37 2 4 2 14 5" xfId="33855"/>
    <cellStyle name="Normal 37 2 4 2 14 6" xfId="11622"/>
    <cellStyle name="Normal 37 2 4 2 15" xfId="2303"/>
    <cellStyle name="Normal 37 2 4 2 15 2" xfId="7778"/>
    <cellStyle name="Normal 37 2 4 2 15 2 2" xfId="39384"/>
    <cellStyle name="Normal 37 2 4 2 15 2 3" xfId="26527"/>
    <cellStyle name="Normal 37 2 4 2 15 2 4" xfId="17152"/>
    <cellStyle name="Normal 37 2 4 2 15 3" xfId="20874"/>
    <cellStyle name="Normal 37 2 4 2 15 4" xfId="30250"/>
    <cellStyle name="Normal 37 2 4 2 15 5" xfId="33973"/>
    <cellStyle name="Normal 37 2 4 2 15 6" xfId="11740"/>
    <cellStyle name="Normal 37 2 4 2 16" xfId="2422"/>
    <cellStyle name="Normal 37 2 4 2 16 2" xfId="7896"/>
    <cellStyle name="Normal 37 2 4 2 16 2 2" xfId="39502"/>
    <cellStyle name="Normal 37 2 4 2 16 2 3" xfId="26645"/>
    <cellStyle name="Normal 37 2 4 2 16 2 4" xfId="17270"/>
    <cellStyle name="Normal 37 2 4 2 16 3" xfId="20992"/>
    <cellStyle name="Normal 37 2 4 2 16 4" xfId="30368"/>
    <cellStyle name="Normal 37 2 4 2 16 5" xfId="34091"/>
    <cellStyle name="Normal 37 2 4 2 16 6" xfId="11858"/>
    <cellStyle name="Normal 37 2 4 2 17" xfId="2539"/>
    <cellStyle name="Normal 37 2 4 2 17 2" xfId="8012"/>
    <cellStyle name="Normal 37 2 4 2 17 2 2" xfId="39618"/>
    <cellStyle name="Normal 37 2 4 2 17 2 3" xfId="26761"/>
    <cellStyle name="Normal 37 2 4 2 17 2 4" xfId="17386"/>
    <cellStyle name="Normal 37 2 4 2 17 3" xfId="21108"/>
    <cellStyle name="Normal 37 2 4 2 17 4" xfId="30484"/>
    <cellStyle name="Normal 37 2 4 2 17 5" xfId="34207"/>
    <cellStyle name="Normal 37 2 4 2 17 6" xfId="11974"/>
    <cellStyle name="Normal 37 2 4 2 18" xfId="2657"/>
    <cellStyle name="Normal 37 2 4 2 18 2" xfId="8129"/>
    <cellStyle name="Normal 37 2 4 2 18 2 2" xfId="39735"/>
    <cellStyle name="Normal 37 2 4 2 18 2 3" xfId="26878"/>
    <cellStyle name="Normal 37 2 4 2 18 2 4" xfId="17503"/>
    <cellStyle name="Normal 37 2 4 2 18 3" xfId="21225"/>
    <cellStyle name="Normal 37 2 4 2 18 4" xfId="30601"/>
    <cellStyle name="Normal 37 2 4 2 18 5" xfId="34324"/>
    <cellStyle name="Normal 37 2 4 2 18 6" xfId="12091"/>
    <cellStyle name="Normal 37 2 4 2 19" xfId="2777"/>
    <cellStyle name="Normal 37 2 4 2 19 2" xfId="8248"/>
    <cellStyle name="Normal 37 2 4 2 19 2 2" xfId="39854"/>
    <cellStyle name="Normal 37 2 4 2 19 2 3" xfId="26997"/>
    <cellStyle name="Normal 37 2 4 2 19 2 4" xfId="17622"/>
    <cellStyle name="Normal 37 2 4 2 19 3" xfId="21344"/>
    <cellStyle name="Normal 37 2 4 2 19 4" xfId="30720"/>
    <cellStyle name="Normal 37 2 4 2 19 5" xfId="34443"/>
    <cellStyle name="Normal 37 2 4 2 19 6" xfId="12210"/>
    <cellStyle name="Normal 37 2 4 2 2" xfId="316"/>
    <cellStyle name="Normal 37 2 4 2 2 2" xfId="691"/>
    <cellStyle name="Normal 37 2 4 2 2 2 2" xfId="5022"/>
    <cellStyle name="Normal 37 2 4 2 2 2 2 2" xfId="6280"/>
    <cellStyle name="Normal 37 2 4 2 2 2 2 2 2" xfId="37888"/>
    <cellStyle name="Normal 37 2 4 2 2 2 2 2 3" xfId="25031"/>
    <cellStyle name="Normal 37 2 4 2 2 2 2 2 4" xfId="15656"/>
    <cellStyle name="Normal 37 2 4 2 2 2 2 3" xfId="36630"/>
    <cellStyle name="Normal 37 2 4 2 2 2 2 4" xfId="23773"/>
    <cellStyle name="Normal 37 2 4 2 2 2 2 5" xfId="14398"/>
    <cellStyle name="Normal 37 2 4 2 2 2 3" xfId="5752"/>
    <cellStyle name="Normal 37 2 4 2 2 2 3 2" xfId="37360"/>
    <cellStyle name="Normal 37 2 4 2 2 2 3 3" xfId="24503"/>
    <cellStyle name="Normal 37 2 4 2 2 2 3 4" xfId="15128"/>
    <cellStyle name="Normal 37 2 4 2 2 2 4" xfId="4492"/>
    <cellStyle name="Normal 37 2 4 2 2 2 4 2" xfId="36106"/>
    <cellStyle name="Normal 37 2 4 2 2 2 4 3" xfId="23248"/>
    <cellStyle name="Normal 37 2 4 2 2 2 4 4" xfId="13873"/>
    <cellStyle name="Normal 37 2 4 2 2 2 5" xfId="32367"/>
    <cellStyle name="Normal 37 2 4 2 2 2 6" xfId="22701"/>
    <cellStyle name="Normal 37 2 4 2 2 2 7" xfId="10145"/>
    <cellStyle name="Normal 37 2 4 2 2 3" xfId="5021"/>
    <cellStyle name="Normal 37 2 4 2 2 3 2" xfId="6279"/>
    <cellStyle name="Normal 37 2 4 2 2 3 2 2" xfId="37887"/>
    <cellStyle name="Normal 37 2 4 2 2 3 2 3" xfId="25030"/>
    <cellStyle name="Normal 37 2 4 2 2 3 2 4" xfId="15655"/>
    <cellStyle name="Normal 37 2 4 2 2 3 3" xfId="36629"/>
    <cellStyle name="Normal 37 2 4 2 2 3 4" xfId="23772"/>
    <cellStyle name="Normal 37 2 4 2 2 3 5" xfId="14397"/>
    <cellStyle name="Normal 37 2 4 2 2 4" xfId="5626"/>
    <cellStyle name="Normal 37 2 4 2 2 4 2" xfId="37234"/>
    <cellStyle name="Normal 37 2 4 2 2 4 3" xfId="24377"/>
    <cellStyle name="Normal 37 2 4 2 2 4 4" xfId="15002"/>
    <cellStyle name="Normal 37 2 4 2 2 5" xfId="4366"/>
    <cellStyle name="Normal 37 2 4 2 2 5 2" xfId="35980"/>
    <cellStyle name="Normal 37 2 4 2 2 5 3" xfId="23122"/>
    <cellStyle name="Normal 37 2 4 2 2 5 4" xfId="13747"/>
    <cellStyle name="Normal 37 2 4 2 2 6" xfId="19279"/>
    <cellStyle name="Normal 37 2 4 2 2 7" xfId="28655"/>
    <cellStyle name="Normal 37 2 4 2 2 8" xfId="32126"/>
    <cellStyle name="Normal 37 2 4 2 2 9" xfId="9774"/>
    <cellStyle name="Normal 37 2 4 2 20" xfId="2892"/>
    <cellStyle name="Normal 37 2 4 2 20 2" xfId="8362"/>
    <cellStyle name="Normal 37 2 4 2 20 2 2" xfId="39968"/>
    <cellStyle name="Normal 37 2 4 2 20 2 3" xfId="27111"/>
    <cellStyle name="Normal 37 2 4 2 20 2 4" xfId="17736"/>
    <cellStyle name="Normal 37 2 4 2 20 3" xfId="21458"/>
    <cellStyle name="Normal 37 2 4 2 20 4" xfId="30834"/>
    <cellStyle name="Normal 37 2 4 2 20 5" xfId="34557"/>
    <cellStyle name="Normal 37 2 4 2 20 6" xfId="12324"/>
    <cellStyle name="Normal 37 2 4 2 21" xfId="3007"/>
    <cellStyle name="Normal 37 2 4 2 21 2" xfId="8476"/>
    <cellStyle name="Normal 37 2 4 2 21 2 2" xfId="40082"/>
    <cellStyle name="Normal 37 2 4 2 21 2 3" xfId="27225"/>
    <cellStyle name="Normal 37 2 4 2 21 2 4" xfId="17850"/>
    <cellStyle name="Normal 37 2 4 2 21 3" xfId="21572"/>
    <cellStyle name="Normal 37 2 4 2 21 4" xfId="30948"/>
    <cellStyle name="Normal 37 2 4 2 21 5" xfId="34671"/>
    <cellStyle name="Normal 37 2 4 2 21 6" xfId="12438"/>
    <cellStyle name="Normal 37 2 4 2 22" xfId="3122"/>
    <cellStyle name="Normal 37 2 4 2 22 2" xfId="8590"/>
    <cellStyle name="Normal 37 2 4 2 22 2 2" xfId="40196"/>
    <cellStyle name="Normal 37 2 4 2 22 2 3" xfId="27339"/>
    <cellStyle name="Normal 37 2 4 2 22 2 4" xfId="17964"/>
    <cellStyle name="Normal 37 2 4 2 22 3" xfId="21686"/>
    <cellStyle name="Normal 37 2 4 2 22 4" xfId="31062"/>
    <cellStyle name="Normal 37 2 4 2 22 5" xfId="34785"/>
    <cellStyle name="Normal 37 2 4 2 22 6" xfId="12552"/>
    <cellStyle name="Normal 37 2 4 2 23" xfId="3237"/>
    <cellStyle name="Normal 37 2 4 2 23 2" xfId="8704"/>
    <cellStyle name="Normal 37 2 4 2 23 2 2" xfId="40310"/>
    <cellStyle name="Normal 37 2 4 2 23 2 3" xfId="27453"/>
    <cellStyle name="Normal 37 2 4 2 23 2 4" xfId="18078"/>
    <cellStyle name="Normal 37 2 4 2 23 3" xfId="21800"/>
    <cellStyle name="Normal 37 2 4 2 23 4" xfId="31176"/>
    <cellStyle name="Normal 37 2 4 2 23 5" xfId="34899"/>
    <cellStyle name="Normal 37 2 4 2 23 6" xfId="12666"/>
    <cellStyle name="Normal 37 2 4 2 24" xfId="3352"/>
    <cellStyle name="Normal 37 2 4 2 24 2" xfId="8818"/>
    <cellStyle name="Normal 37 2 4 2 24 2 2" xfId="40424"/>
    <cellStyle name="Normal 37 2 4 2 24 2 3" xfId="27567"/>
    <cellStyle name="Normal 37 2 4 2 24 2 4" xfId="18192"/>
    <cellStyle name="Normal 37 2 4 2 24 3" xfId="21914"/>
    <cellStyle name="Normal 37 2 4 2 24 4" xfId="31290"/>
    <cellStyle name="Normal 37 2 4 2 24 5" xfId="35013"/>
    <cellStyle name="Normal 37 2 4 2 24 6" xfId="12780"/>
    <cellStyle name="Normal 37 2 4 2 25" xfId="3470"/>
    <cellStyle name="Normal 37 2 4 2 25 2" xfId="8935"/>
    <cellStyle name="Normal 37 2 4 2 25 2 2" xfId="40541"/>
    <cellStyle name="Normal 37 2 4 2 25 2 3" xfId="27684"/>
    <cellStyle name="Normal 37 2 4 2 25 2 4" xfId="18309"/>
    <cellStyle name="Normal 37 2 4 2 25 3" xfId="22031"/>
    <cellStyle name="Normal 37 2 4 2 25 4" xfId="31407"/>
    <cellStyle name="Normal 37 2 4 2 25 5" xfId="35130"/>
    <cellStyle name="Normal 37 2 4 2 25 6" xfId="12897"/>
    <cellStyle name="Normal 37 2 4 2 26" xfId="3590"/>
    <cellStyle name="Normal 37 2 4 2 26 2" xfId="9054"/>
    <cellStyle name="Normal 37 2 4 2 26 2 2" xfId="40660"/>
    <cellStyle name="Normal 37 2 4 2 26 2 3" xfId="27803"/>
    <cellStyle name="Normal 37 2 4 2 26 2 4" xfId="18428"/>
    <cellStyle name="Normal 37 2 4 2 26 3" xfId="22150"/>
    <cellStyle name="Normal 37 2 4 2 26 4" xfId="31526"/>
    <cellStyle name="Normal 37 2 4 2 26 5" xfId="35249"/>
    <cellStyle name="Normal 37 2 4 2 26 6" xfId="13016"/>
    <cellStyle name="Normal 37 2 4 2 27" xfId="3722"/>
    <cellStyle name="Normal 37 2 4 2 27 2" xfId="9185"/>
    <cellStyle name="Normal 37 2 4 2 27 2 2" xfId="40791"/>
    <cellStyle name="Normal 37 2 4 2 27 2 3" xfId="27934"/>
    <cellStyle name="Normal 37 2 4 2 27 2 4" xfId="18559"/>
    <cellStyle name="Normal 37 2 4 2 27 3" xfId="22281"/>
    <cellStyle name="Normal 37 2 4 2 27 4" xfId="31657"/>
    <cellStyle name="Normal 37 2 4 2 27 5" xfId="35380"/>
    <cellStyle name="Normal 37 2 4 2 27 6" xfId="13147"/>
    <cellStyle name="Normal 37 2 4 2 28" xfId="3838"/>
    <cellStyle name="Normal 37 2 4 2 28 2" xfId="9300"/>
    <cellStyle name="Normal 37 2 4 2 28 2 2" xfId="40906"/>
    <cellStyle name="Normal 37 2 4 2 28 2 3" xfId="28049"/>
    <cellStyle name="Normal 37 2 4 2 28 2 4" xfId="18674"/>
    <cellStyle name="Normal 37 2 4 2 28 3" xfId="22396"/>
    <cellStyle name="Normal 37 2 4 2 28 4" xfId="31772"/>
    <cellStyle name="Normal 37 2 4 2 28 5" xfId="35495"/>
    <cellStyle name="Normal 37 2 4 2 28 6" xfId="13262"/>
    <cellStyle name="Normal 37 2 4 2 29" xfId="3953"/>
    <cellStyle name="Normal 37 2 4 2 29 2" xfId="9414"/>
    <cellStyle name="Normal 37 2 4 2 29 2 2" xfId="41020"/>
    <cellStyle name="Normal 37 2 4 2 29 2 3" xfId="28163"/>
    <cellStyle name="Normal 37 2 4 2 29 2 4" xfId="18788"/>
    <cellStyle name="Normal 37 2 4 2 29 3" xfId="22510"/>
    <cellStyle name="Normal 37 2 4 2 29 4" xfId="31886"/>
    <cellStyle name="Normal 37 2 4 2 29 5" xfId="35609"/>
    <cellStyle name="Normal 37 2 4 2 29 6" xfId="13376"/>
    <cellStyle name="Normal 37 2 4 2 3" xfId="833"/>
    <cellStyle name="Normal 37 2 4 2 3 2" xfId="5023"/>
    <cellStyle name="Normal 37 2 4 2 3 2 2" xfId="6281"/>
    <cellStyle name="Normal 37 2 4 2 3 2 2 2" xfId="37889"/>
    <cellStyle name="Normal 37 2 4 2 3 2 2 3" xfId="25032"/>
    <cellStyle name="Normal 37 2 4 2 3 2 2 4" xfId="15657"/>
    <cellStyle name="Normal 37 2 4 2 3 2 3" xfId="36631"/>
    <cellStyle name="Normal 37 2 4 2 3 2 4" xfId="23774"/>
    <cellStyle name="Normal 37 2 4 2 3 2 5" xfId="14399"/>
    <cellStyle name="Normal 37 2 4 2 3 3" xfId="5753"/>
    <cellStyle name="Normal 37 2 4 2 3 3 2" xfId="37361"/>
    <cellStyle name="Normal 37 2 4 2 3 3 3" xfId="24504"/>
    <cellStyle name="Normal 37 2 4 2 3 3 4" xfId="15129"/>
    <cellStyle name="Normal 37 2 4 2 3 4" xfId="4493"/>
    <cellStyle name="Normal 37 2 4 2 3 4 2" xfId="36107"/>
    <cellStyle name="Normal 37 2 4 2 3 4 3" xfId="23249"/>
    <cellStyle name="Normal 37 2 4 2 3 4 4" xfId="13874"/>
    <cellStyle name="Normal 37 2 4 2 3 5" xfId="19420"/>
    <cellStyle name="Normal 37 2 4 2 3 6" xfId="28796"/>
    <cellStyle name="Normal 37 2 4 2 3 7" xfId="32247"/>
    <cellStyle name="Normal 37 2 4 2 3 8" xfId="10286"/>
    <cellStyle name="Normal 37 2 4 2 30" xfId="557"/>
    <cellStyle name="Normal 37 2 4 2 30 2" xfId="9534"/>
    <cellStyle name="Normal 37 2 4 2 30 2 2" xfId="41140"/>
    <cellStyle name="Normal 37 2 4 2 30 2 3" xfId="28283"/>
    <cellStyle name="Normal 37 2 4 2 30 2 4" xfId="18908"/>
    <cellStyle name="Normal 37 2 4 2 30 3" xfId="22630"/>
    <cellStyle name="Normal 37 2 4 2 30 4" xfId="28524"/>
    <cellStyle name="Normal 37 2 4 2 30 5" xfId="32488"/>
    <cellStyle name="Normal 37 2 4 2 30 6" xfId="10014"/>
    <cellStyle name="Normal 37 2 4 2 31" xfId="436"/>
    <cellStyle name="Normal 37 2 4 2 31 2" xfId="6755"/>
    <cellStyle name="Normal 37 2 4 2 31 2 2" xfId="38361"/>
    <cellStyle name="Normal 37 2 4 2 31 2 3" xfId="25504"/>
    <cellStyle name="Normal 37 2 4 2 31 2 4" xfId="16129"/>
    <cellStyle name="Normal 37 2 4 2 31 3" xfId="19148"/>
    <cellStyle name="Normal 37 2 4 2 31 4" xfId="9894"/>
    <cellStyle name="Normal 37 2 4 2 32" xfId="4118"/>
    <cellStyle name="Normal 37 2 4 2 32 2" xfId="35732"/>
    <cellStyle name="Normal 37 2 4 2 32 3" xfId="22874"/>
    <cellStyle name="Normal 37 2 4 2 32 4" xfId="13499"/>
    <cellStyle name="Normal 37 2 4 2 33" xfId="19028"/>
    <cellStyle name="Normal 37 2 4 2 34" xfId="28404"/>
    <cellStyle name="Normal 37 2 4 2 35" xfId="32006"/>
    <cellStyle name="Normal 37 2 4 2 36" xfId="9654"/>
    <cellStyle name="Normal 37 2 4 2 4" xfId="950"/>
    <cellStyle name="Normal 37 2 4 2 4 2" xfId="5024"/>
    <cellStyle name="Normal 37 2 4 2 4 2 2" xfId="6282"/>
    <cellStyle name="Normal 37 2 4 2 4 2 2 2" xfId="37890"/>
    <cellStyle name="Normal 37 2 4 2 4 2 2 3" xfId="25033"/>
    <cellStyle name="Normal 37 2 4 2 4 2 2 4" xfId="15658"/>
    <cellStyle name="Normal 37 2 4 2 4 2 3" xfId="36632"/>
    <cellStyle name="Normal 37 2 4 2 4 2 4" xfId="23775"/>
    <cellStyle name="Normal 37 2 4 2 4 2 5" xfId="14400"/>
    <cellStyle name="Normal 37 2 4 2 4 3" xfId="5979"/>
    <cellStyle name="Normal 37 2 4 2 4 3 2" xfId="37587"/>
    <cellStyle name="Normal 37 2 4 2 4 3 3" xfId="24730"/>
    <cellStyle name="Normal 37 2 4 2 4 3 4" xfId="15355"/>
    <cellStyle name="Normal 37 2 4 2 4 4" xfId="4720"/>
    <cellStyle name="Normal 37 2 4 2 4 4 2" xfId="36331"/>
    <cellStyle name="Normal 37 2 4 2 4 4 3" xfId="23474"/>
    <cellStyle name="Normal 37 2 4 2 4 4 4" xfId="14099"/>
    <cellStyle name="Normal 37 2 4 2 4 5" xfId="19536"/>
    <cellStyle name="Normal 37 2 4 2 4 6" xfId="28912"/>
    <cellStyle name="Normal 37 2 4 2 4 7" xfId="32636"/>
    <cellStyle name="Normal 37 2 4 2 4 8" xfId="10402"/>
    <cellStyle name="Normal 37 2 4 2 5" xfId="1066"/>
    <cellStyle name="Normal 37 2 4 2 5 2" xfId="6278"/>
    <cellStyle name="Normal 37 2 4 2 5 2 2" xfId="37886"/>
    <cellStyle name="Normal 37 2 4 2 5 2 3" xfId="25029"/>
    <cellStyle name="Normal 37 2 4 2 5 2 4" xfId="15654"/>
    <cellStyle name="Normal 37 2 4 2 5 3" xfId="5020"/>
    <cellStyle name="Normal 37 2 4 2 5 3 2" xfId="36628"/>
    <cellStyle name="Normal 37 2 4 2 5 3 3" xfId="23771"/>
    <cellStyle name="Normal 37 2 4 2 5 3 4" xfId="14396"/>
    <cellStyle name="Normal 37 2 4 2 5 4" xfId="19651"/>
    <cellStyle name="Normal 37 2 4 2 5 5" xfId="29027"/>
    <cellStyle name="Normal 37 2 4 2 5 6" xfId="32751"/>
    <cellStyle name="Normal 37 2 4 2 5 7" xfId="10517"/>
    <cellStyle name="Normal 37 2 4 2 6" xfId="1182"/>
    <cellStyle name="Normal 37 2 4 2 6 2" xfId="6826"/>
    <cellStyle name="Normal 37 2 4 2 6 2 2" xfId="38432"/>
    <cellStyle name="Normal 37 2 4 2 6 2 3" xfId="25575"/>
    <cellStyle name="Normal 37 2 4 2 6 2 4" xfId="16200"/>
    <cellStyle name="Normal 37 2 4 2 6 3" xfId="4235"/>
    <cellStyle name="Normal 37 2 4 2 6 3 2" xfId="35849"/>
    <cellStyle name="Normal 37 2 4 2 6 3 3" xfId="22991"/>
    <cellStyle name="Normal 37 2 4 2 6 3 4" xfId="13616"/>
    <cellStyle name="Normal 37 2 4 2 6 4" xfId="19766"/>
    <cellStyle name="Normal 37 2 4 2 6 5" xfId="29142"/>
    <cellStyle name="Normal 37 2 4 2 6 6" xfId="32866"/>
    <cellStyle name="Normal 37 2 4 2 6 7" xfId="10632"/>
    <cellStyle name="Normal 37 2 4 2 7" xfId="1297"/>
    <cellStyle name="Normal 37 2 4 2 7 2" xfId="5491"/>
    <cellStyle name="Normal 37 2 4 2 7 2 2" xfId="37099"/>
    <cellStyle name="Normal 37 2 4 2 7 2 3" xfId="24242"/>
    <cellStyle name="Normal 37 2 4 2 7 2 4" xfId="14867"/>
    <cellStyle name="Normal 37 2 4 2 7 3" xfId="19880"/>
    <cellStyle name="Normal 37 2 4 2 7 4" xfId="29256"/>
    <cellStyle name="Normal 37 2 4 2 7 5" xfId="32980"/>
    <cellStyle name="Normal 37 2 4 2 7 6" xfId="10746"/>
    <cellStyle name="Normal 37 2 4 2 8" xfId="1412"/>
    <cellStyle name="Normal 37 2 4 2 8 2" xfId="6780"/>
    <cellStyle name="Normal 37 2 4 2 8 2 2" xfId="38386"/>
    <cellStyle name="Normal 37 2 4 2 8 2 3" xfId="25529"/>
    <cellStyle name="Normal 37 2 4 2 8 2 4" xfId="16154"/>
    <cellStyle name="Normal 37 2 4 2 8 3" xfId="19994"/>
    <cellStyle name="Normal 37 2 4 2 8 4" xfId="29370"/>
    <cellStyle name="Normal 37 2 4 2 8 5" xfId="33094"/>
    <cellStyle name="Normal 37 2 4 2 8 6" xfId="10860"/>
    <cellStyle name="Normal 37 2 4 2 9" xfId="1527"/>
    <cellStyle name="Normal 37 2 4 2 9 2" xfId="5390"/>
    <cellStyle name="Normal 37 2 4 2 9 2 2" xfId="36998"/>
    <cellStyle name="Normal 37 2 4 2 9 2 3" xfId="24141"/>
    <cellStyle name="Normal 37 2 4 2 9 2 4" xfId="14766"/>
    <cellStyle name="Normal 37 2 4 2 9 3" xfId="20108"/>
    <cellStyle name="Normal 37 2 4 2 9 4" xfId="29484"/>
    <cellStyle name="Normal 37 2 4 2 9 5" xfId="33208"/>
    <cellStyle name="Normal 37 2 4 2 9 6" xfId="10974"/>
    <cellStyle name="Normal 37 2 4 20" xfId="2728"/>
    <cellStyle name="Normal 37 2 4 20 2" xfId="8199"/>
    <cellStyle name="Normal 37 2 4 20 2 2" xfId="39805"/>
    <cellStyle name="Normal 37 2 4 20 2 3" xfId="26948"/>
    <cellStyle name="Normal 37 2 4 20 2 4" xfId="17573"/>
    <cellStyle name="Normal 37 2 4 20 3" xfId="21295"/>
    <cellStyle name="Normal 37 2 4 20 4" xfId="30671"/>
    <cellStyle name="Normal 37 2 4 20 5" xfId="34394"/>
    <cellStyle name="Normal 37 2 4 20 6" xfId="12161"/>
    <cellStyle name="Normal 37 2 4 21" xfId="2843"/>
    <cellStyle name="Normal 37 2 4 21 2" xfId="8313"/>
    <cellStyle name="Normal 37 2 4 21 2 2" xfId="39919"/>
    <cellStyle name="Normal 37 2 4 21 2 3" xfId="27062"/>
    <cellStyle name="Normal 37 2 4 21 2 4" xfId="17687"/>
    <cellStyle name="Normal 37 2 4 21 3" xfId="21409"/>
    <cellStyle name="Normal 37 2 4 21 4" xfId="30785"/>
    <cellStyle name="Normal 37 2 4 21 5" xfId="34508"/>
    <cellStyle name="Normal 37 2 4 21 6" xfId="12275"/>
    <cellStyle name="Normal 37 2 4 22" xfId="2958"/>
    <cellStyle name="Normal 37 2 4 22 2" xfId="8427"/>
    <cellStyle name="Normal 37 2 4 22 2 2" xfId="40033"/>
    <cellStyle name="Normal 37 2 4 22 2 3" xfId="27176"/>
    <cellStyle name="Normal 37 2 4 22 2 4" xfId="17801"/>
    <cellStyle name="Normal 37 2 4 22 3" xfId="21523"/>
    <cellStyle name="Normal 37 2 4 22 4" xfId="30899"/>
    <cellStyle name="Normal 37 2 4 22 5" xfId="34622"/>
    <cellStyle name="Normal 37 2 4 22 6" xfId="12389"/>
    <cellStyle name="Normal 37 2 4 23" xfId="3073"/>
    <cellStyle name="Normal 37 2 4 23 2" xfId="8541"/>
    <cellStyle name="Normal 37 2 4 23 2 2" xfId="40147"/>
    <cellStyle name="Normal 37 2 4 23 2 3" xfId="27290"/>
    <cellStyle name="Normal 37 2 4 23 2 4" xfId="17915"/>
    <cellStyle name="Normal 37 2 4 23 3" xfId="21637"/>
    <cellStyle name="Normal 37 2 4 23 4" xfId="31013"/>
    <cellStyle name="Normal 37 2 4 23 5" xfId="34736"/>
    <cellStyle name="Normal 37 2 4 23 6" xfId="12503"/>
    <cellStyle name="Normal 37 2 4 24" xfId="3188"/>
    <cellStyle name="Normal 37 2 4 24 2" xfId="8655"/>
    <cellStyle name="Normal 37 2 4 24 2 2" xfId="40261"/>
    <cellStyle name="Normal 37 2 4 24 2 3" xfId="27404"/>
    <cellStyle name="Normal 37 2 4 24 2 4" xfId="18029"/>
    <cellStyle name="Normal 37 2 4 24 3" xfId="21751"/>
    <cellStyle name="Normal 37 2 4 24 4" xfId="31127"/>
    <cellStyle name="Normal 37 2 4 24 5" xfId="34850"/>
    <cellStyle name="Normal 37 2 4 24 6" xfId="12617"/>
    <cellStyle name="Normal 37 2 4 25" xfId="3303"/>
    <cellStyle name="Normal 37 2 4 25 2" xfId="8769"/>
    <cellStyle name="Normal 37 2 4 25 2 2" xfId="40375"/>
    <cellStyle name="Normal 37 2 4 25 2 3" xfId="27518"/>
    <cellStyle name="Normal 37 2 4 25 2 4" xfId="18143"/>
    <cellStyle name="Normal 37 2 4 25 3" xfId="21865"/>
    <cellStyle name="Normal 37 2 4 25 4" xfId="31241"/>
    <cellStyle name="Normal 37 2 4 25 5" xfId="34964"/>
    <cellStyle name="Normal 37 2 4 25 6" xfId="12731"/>
    <cellStyle name="Normal 37 2 4 26" xfId="3421"/>
    <cellStyle name="Normal 37 2 4 26 2" xfId="8886"/>
    <cellStyle name="Normal 37 2 4 26 2 2" xfId="40492"/>
    <cellStyle name="Normal 37 2 4 26 2 3" xfId="27635"/>
    <cellStyle name="Normal 37 2 4 26 2 4" xfId="18260"/>
    <cellStyle name="Normal 37 2 4 26 3" xfId="21982"/>
    <cellStyle name="Normal 37 2 4 26 4" xfId="31358"/>
    <cellStyle name="Normal 37 2 4 26 5" xfId="35081"/>
    <cellStyle name="Normal 37 2 4 26 6" xfId="12848"/>
    <cellStyle name="Normal 37 2 4 27" xfId="3541"/>
    <cellStyle name="Normal 37 2 4 27 2" xfId="9005"/>
    <cellStyle name="Normal 37 2 4 27 2 2" xfId="40611"/>
    <cellStyle name="Normal 37 2 4 27 2 3" xfId="27754"/>
    <cellStyle name="Normal 37 2 4 27 2 4" xfId="18379"/>
    <cellStyle name="Normal 37 2 4 27 3" xfId="22101"/>
    <cellStyle name="Normal 37 2 4 27 4" xfId="31477"/>
    <cellStyle name="Normal 37 2 4 27 5" xfId="35200"/>
    <cellStyle name="Normal 37 2 4 27 6" xfId="12967"/>
    <cellStyle name="Normal 37 2 4 28" xfId="3673"/>
    <cellStyle name="Normal 37 2 4 28 2" xfId="9136"/>
    <cellStyle name="Normal 37 2 4 28 2 2" xfId="40742"/>
    <cellStyle name="Normal 37 2 4 28 2 3" xfId="27885"/>
    <cellStyle name="Normal 37 2 4 28 2 4" xfId="18510"/>
    <cellStyle name="Normal 37 2 4 28 3" xfId="22232"/>
    <cellStyle name="Normal 37 2 4 28 4" xfId="31608"/>
    <cellStyle name="Normal 37 2 4 28 5" xfId="35331"/>
    <cellStyle name="Normal 37 2 4 28 6" xfId="13098"/>
    <cellStyle name="Normal 37 2 4 29" xfId="3789"/>
    <cellStyle name="Normal 37 2 4 29 2" xfId="9251"/>
    <cellStyle name="Normal 37 2 4 29 2 2" xfId="40857"/>
    <cellStyle name="Normal 37 2 4 29 2 3" xfId="28000"/>
    <cellStyle name="Normal 37 2 4 29 2 4" xfId="18625"/>
    <cellStyle name="Normal 37 2 4 29 3" xfId="22347"/>
    <cellStyle name="Normal 37 2 4 29 4" xfId="31723"/>
    <cellStyle name="Normal 37 2 4 29 5" xfId="35446"/>
    <cellStyle name="Normal 37 2 4 29 6" xfId="13213"/>
    <cellStyle name="Normal 37 2 4 3" xfId="267"/>
    <cellStyle name="Normal 37 2 4 3 2" xfId="630"/>
    <cellStyle name="Normal 37 2 4 3 2 2" xfId="5026"/>
    <cellStyle name="Normal 37 2 4 3 2 2 2" xfId="6284"/>
    <cellStyle name="Normal 37 2 4 3 2 2 2 2" xfId="37892"/>
    <cellStyle name="Normal 37 2 4 3 2 2 2 3" xfId="25035"/>
    <cellStyle name="Normal 37 2 4 3 2 2 2 4" xfId="15660"/>
    <cellStyle name="Normal 37 2 4 3 2 2 3" xfId="36634"/>
    <cellStyle name="Normal 37 2 4 3 2 2 4" xfId="23777"/>
    <cellStyle name="Normal 37 2 4 3 2 2 5" xfId="14402"/>
    <cellStyle name="Normal 37 2 4 3 2 3" xfId="5754"/>
    <cellStyle name="Normal 37 2 4 3 2 3 2" xfId="37362"/>
    <cellStyle name="Normal 37 2 4 3 2 3 3" xfId="24505"/>
    <cellStyle name="Normal 37 2 4 3 2 3 4" xfId="15130"/>
    <cellStyle name="Normal 37 2 4 3 2 4" xfId="4494"/>
    <cellStyle name="Normal 37 2 4 3 2 4 2" xfId="36108"/>
    <cellStyle name="Normal 37 2 4 3 2 4 3" xfId="23250"/>
    <cellStyle name="Normal 37 2 4 3 2 4 4" xfId="13875"/>
    <cellStyle name="Normal 37 2 4 3 2 5" xfId="32318"/>
    <cellStyle name="Normal 37 2 4 3 2 6" xfId="22704"/>
    <cellStyle name="Normal 37 2 4 3 2 7" xfId="10085"/>
    <cellStyle name="Normal 37 2 4 3 3" xfId="5025"/>
    <cellStyle name="Normal 37 2 4 3 3 2" xfId="6283"/>
    <cellStyle name="Normal 37 2 4 3 3 2 2" xfId="37891"/>
    <cellStyle name="Normal 37 2 4 3 3 2 3" xfId="25034"/>
    <cellStyle name="Normal 37 2 4 3 3 2 4" xfId="15659"/>
    <cellStyle name="Normal 37 2 4 3 3 3" xfId="36633"/>
    <cellStyle name="Normal 37 2 4 3 3 4" xfId="23776"/>
    <cellStyle name="Normal 37 2 4 3 3 5" xfId="14401"/>
    <cellStyle name="Normal 37 2 4 3 4" xfId="5565"/>
    <cellStyle name="Normal 37 2 4 3 4 2" xfId="37173"/>
    <cellStyle name="Normal 37 2 4 3 4 3" xfId="24316"/>
    <cellStyle name="Normal 37 2 4 3 4 4" xfId="14941"/>
    <cellStyle name="Normal 37 2 4 3 5" xfId="4306"/>
    <cellStyle name="Normal 37 2 4 3 5 2" xfId="35920"/>
    <cellStyle name="Normal 37 2 4 3 5 3" xfId="23062"/>
    <cellStyle name="Normal 37 2 4 3 5 4" xfId="13687"/>
    <cellStyle name="Normal 37 2 4 3 6" xfId="19219"/>
    <cellStyle name="Normal 37 2 4 3 7" xfId="28595"/>
    <cellStyle name="Normal 37 2 4 3 8" xfId="32077"/>
    <cellStyle name="Normal 37 2 4 3 9" xfId="9725"/>
    <cellStyle name="Normal 37 2 4 30" xfId="3904"/>
    <cellStyle name="Normal 37 2 4 30 2" xfId="9365"/>
    <cellStyle name="Normal 37 2 4 30 2 2" xfId="40971"/>
    <cellStyle name="Normal 37 2 4 30 2 3" xfId="28114"/>
    <cellStyle name="Normal 37 2 4 30 2 4" xfId="18739"/>
    <cellStyle name="Normal 37 2 4 30 3" xfId="22461"/>
    <cellStyle name="Normal 37 2 4 30 4" xfId="31837"/>
    <cellStyle name="Normal 37 2 4 30 5" xfId="35560"/>
    <cellStyle name="Normal 37 2 4 30 6" xfId="13327"/>
    <cellStyle name="Normal 37 2 4 31" xfId="508"/>
    <cellStyle name="Normal 37 2 4 31 2" xfId="9485"/>
    <cellStyle name="Normal 37 2 4 31 2 2" xfId="41091"/>
    <cellStyle name="Normal 37 2 4 31 2 3" xfId="28234"/>
    <cellStyle name="Normal 37 2 4 31 2 4" xfId="18859"/>
    <cellStyle name="Normal 37 2 4 31 3" xfId="22581"/>
    <cellStyle name="Normal 37 2 4 31 4" xfId="28475"/>
    <cellStyle name="Normal 37 2 4 31 5" xfId="32439"/>
    <cellStyle name="Normal 37 2 4 31 6" xfId="9965"/>
    <cellStyle name="Normal 37 2 4 32" xfId="387"/>
    <cellStyle name="Normal 37 2 4 32 2" xfId="5360"/>
    <cellStyle name="Normal 37 2 4 32 2 2" xfId="36968"/>
    <cellStyle name="Normal 37 2 4 32 2 3" xfId="24111"/>
    <cellStyle name="Normal 37 2 4 32 2 4" xfId="14736"/>
    <cellStyle name="Normal 37 2 4 32 3" xfId="19099"/>
    <cellStyle name="Normal 37 2 4 32 4" xfId="9845"/>
    <cellStyle name="Normal 37 2 4 33" xfId="4069"/>
    <cellStyle name="Normal 37 2 4 33 2" xfId="35683"/>
    <cellStyle name="Normal 37 2 4 33 3" xfId="22825"/>
    <cellStyle name="Normal 37 2 4 33 4" xfId="13450"/>
    <cellStyle name="Normal 37 2 4 34" xfId="18979"/>
    <cellStyle name="Normal 37 2 4 35" xfId="28355"/>
    <cellStyle name="Normal 37 2 4 36" xfId="31957"/>
    <cellStyle name="Normal 37 2 4 37" xfId="9605"/>
    <cellStyle name="Normal 37 2 4 4" xfId="784"/>
    <cellStyle name="Normal 37 2 4 4 2" xfId="5027"/>
    <cellStyle name="Normal 37 2 4 4 2 2" xfId="6285"/>
    <cellStyle name="Normal 37 2 4 4 2 2 2" xfId="37893"/>
    <cellStyle name="Normal 37 2 4 4 2 2 3" xfId="25036"/>
    <cellStyle name="Normal 37 2 4 4 2 2 4" xfId="15661"/>
    <cellStyle name="Normal 37 2 4 4 2 3" xfId="36635"/>
    <cellStyle name="Normal 37 2 4 4 2 4" xfId="23778"/>
    <cellStyle name="Normal 37 2 4 4 2 5" xfId="14403"/>
    <cellStyle name="Normal 37 2 4 4 3" xfId="5755"/>
    <cellStyle name="Normal 37 2 4 4 3 2" xfId="37363"/>
    <cellStyle name="Normal 37 2 4 4 3 3" xfId="24506"/>
    <cellStyle name="Normal 37 2 4 4 3 4" xfId="15131"/>
    <cellStyle name="Normal 37 2 4 4 4" xfId="4495"/>
    <cellStyle name="Normal 37 2 4 4 4 2" xfId="36109"/>
    <cellStyle name="Normal 37 2 4 4 4 3" xfId="23251"/>
    <cellStyle name="Normal 37 2 4 4 4 4" xfId="13876"/>
    <cellStyle name="Normal 37 2 4 4 5" xfId="19371"/>
    <cellStyle name="Normal 37 2 4 4 6" xfId="28747"/>
    <cellStyle name="Normal 37 2 4 4 7" xfId="32198"/>
    <cellStyle name="Normal 37 2 4 4 8" xfId="10237"/>
    <cellStyle name="Normal 37 2 4 5" xfId="901"/>
    <cellStyle name="Normal 37 2 4 5 2" xfId="5028"/>
    <cellStyle name="Normal 37 2 4 5 2 2" xfId="6286"/>
    <cellStyle name="Normal 37 2 4 5 2 2 2" xfId="37894"/>
    <cellStyle name="Normal 37 2 4 5 2 2 3" xfId="25037"/>
    <cellStyle name="Normal 37 2 4 5 2 2 4" xfId="15662"/>
    <cellStyle name="Normal 37 2 4 5 2 3" xfId="36636"/>
    <cellStyle name="Normal 37 2 4 5 2 4" xfId="23779"/>
    <cellStyle name="Normal 37 2 4 5 2 5" xfId="14404"/>
    <cellStyle name="Normal 37 2 4 5 3" xfId="5930"/>
    <cellStyle name="Normal 37 2 4 5 3 2" xfId="37538"/>
    <cellStyle name="Normal 37 2 4 5 3 3" xfId="24681"/>
    <cellStyle name="Normal 37 2 4 5 3 4" xfId="15306"/>
    <cellStyle name="Normal 37 2 4 5 4" xfId="4671"/>
    <cellStyle name="Normal 37 2 4 5 4 2" xfId="36282"/>
    <cellStyle name="Normal 37 2 4 5 4 3" xfId="23425"/>
    <cellStyle name="Normal 37 2 4 5 4 4" xfId="14050"/>
    <cellStyle name="Normal 37 2 4 5 5" xfId="19487"/>
    <cellStyle name="Normal 37 2 4 5 6" xfId="28863"/>
    <cellStyle name="Normal 37 2 4 5 7" xfId="32587"/>
    <cellStyle name="Normal 37 2 4 5 8" xfId="10353"/>
    <cellStyle name="Normal 37 2 4 6" xfId="1017"/>
    <cellStyle name="Normal 37 2 4 6 2" xfId="6277"/>
    <cellStyle name="Normal 37 2 4 6 2 2" xfId="37885"/>
    <cellStyle name="Normal 37 2 4 6 2 3" xfId="25028"/>
    <cellStyle name="Normal 37 2 4 6 2 4" xfId="15653"/>
    <cellStyle name="Normal 37 2 4 6 3" xfId="5019"/>
    <cellStyle name="Normal 37 2 4 6 3 2" xfId="36627"/>
    <cellStyle name="Normal 37 2 4 6 3 3" xfId="23770"/>
    <cellStyle name="Normal 37 2 4 6 3 4" xfId="14395"/>
    <cellStyle name="Normal 37 2 4 6 4" xfId="19602"/>
    <cellStyle name="Normal 37 2 4 6 5" xfId="28978"/>
    <cellStyle name="Normal 37 2 4 6 6" xfId="32702"/>
    <cellStyle name="Normal 37 2 4 6 7" xfId="10468"/>
    <cellStyle name="Normal 37 2 4 7" xfId="1133"/>
    <cellStyle name="Normal 37 2 4 7 2" xfId="6665"/>
    <cellStyle name="Normal 37 2 4 7 2 2" xfId="38272"/>
    <cellStyle name="Normal 37 2 4 7 2 3" xfId="25415"/>
    <cellStyle name="Normal 37 2 4 7 2 4" xfId="16040"/>
    <cellStyle name="Normal 37 2 4 7 3" xfId="4186"/>
    <cellStyle name="Normal 37 2 4 7 3 2" xfId="35800"/>
    <cellStyle name="Normal 37 2 4 7 3 3" xfId="22942"/>
    <cellStyle name="Normal 37 2 4 7 3 4" xfId="13567"/>
    <cellStyle name="Normal 37 2 4 7 4" xfId="19717"/>
    <cellStyle name="Normal 37 2 4 7 5" xfId="29093"/>
    <cellStyle name="Normal 37 2 4 7 6" xfId="32817"/>
    <cellStyle name="Normal 37 2 4 7 7" xfId="10583"/>
    <cellStyle name="Normal 37 2 4 8" xfId="1248"/>
    <cellStyle name="Normal 37 2 4 8 2" xfId="5442"/>
    <cellStyle name="Normal 37 2 4 8 2 2" xfId="37050"/>
    <cellStyle name="Normal 37 2 4 8 2 3" xfId="24193"/>
    <cellStyle name="Normal 37 2 4 8 2 4" xfId="14818"/>
    <cellStyle name="Normal 37 2 4 8 3" xfId="19831"/>
    <cellStyle name="Normal 37 2 4 8 4" xfId="29207"/>
    <cellStyle name="Normal 37 2 4 8 5" xfId="32931"/>
    <cellStyle name="Normal 37 2 4 8 6" xfId="10697"/>
    <cellStyle name="Normal 37 2 4 9" xfId="1363"/>
    <cellStyle name="Normal 37 2 4 9 2" xfId="6885"/>
    <cellStyle name="Normal 37 2 4 9 2 2" xfId="38491"/>
    <cellStyle name="Normal 37 2 4 9 2 3" xfId="25634"/>
    <cellStyle name="Normal 37 2 4 9 2 4" xfId="16259"/>
    <cellStyle name="Normal 37 2 4 9 3" xfId="19945"/>
    <cellStyle name="Normal 37 2 4 9 4" xfId="29321"/>
    <cellStyle name="Normal 37 2 4 9 5" xfId="33045"/>
    <cellStyle name="Normal 37 2 4 9 6" xfId="10811"/>
    <cellStyle name="Normal 37 2 40" xfId="28323"/>
    <cellStyle name="Normal 37 2 41" xfId="31925"/>
    <cellStyle name="Normal 37 2 42" xfId="9573"/>
    <cellStyle name="Normal 37 2 5" xfId="154"/>
    <cellStyle name="Normal 37 2 5 10" xfId="1486"/>
    <cellStyle name="Normal 37 2 5 10 2" xfId="6876"/>
    <cellStyle name="Normal 37 2 5 10 2 2" xfId="38482"/>
    <cellStyle name="Normal 37 2 5 10 2 3" xfId="25625"/>
    <cellStyle name="Normal 37 2 5 10 2 4" xfId="16250"/>
    <cellStyle name="Normal 37 2 5 10 3" xfId="20067"/>
    <cellStyle name="Normal 37 2 5 10 4" xfId="29443"/>
    <cellStyle name="Normal 37 2 5 10 5" xfId="33167"/>
    <cellStyle name="Normal 37 2 5 10 6" xfId="10933"/>
    <cellStyle name="Normal 37 2 5 11" xfId="1618"/>
    <cellStyle name="Normal 37 2 5 11 2" xfId="7098"/>
    <cellStyle name="Normal 37 2 5 11 2 2" xfId="38704"/>
    <cellStyle name="Normal 37 2 5 11 2 3" xfId="25847"/>
    <cellStyle name="Normal 37 2 5 11 2 4" xfId="16472"/>
    <cellStyle name="Normal 37 2 5 11 3" xfId="20194"/>
    <cellStyle name="Normal 37 2 5 11 4" xfId="29570"/>
    <cellStyle name="Normal 37 2 5 11 5" xfId="33293"/>
    <cellStyle name="Normal 37 2 5 11 6" xfId="11060"/>
    <cellStyle name="Normal 37 2 5 12" xfId="1734"/>
    <cellStyle name="Normal 37 2 5 12 2" xfId="7213"/>
    <cellStyle name="Normal 37 2 5 12 2 2" xfId="38819"/>
    <cellStyle name="Normal 37 2 5 12 2 3" xfId="25962"/>
    <cellStyle name="Normal 37 2 5 12 2 4" xfId="16587"/>
    <cellStyle name="Normal 37 2 5 12 3" xfId="20309"/>
    <cellStyle name="Normal 37 2 5 12 4" xfId="29685"/>
    <cellStyle name="Normal 37 2 5 12 5" xfId="33408"/>
    <cellStyle name="Normal 37 2 5 12 6" xfId="11175"/>
    <cellStyle name="Normal 37 2 5 13" xfId="1908"/>
    <cellStyle name="Normal 37 2 5 13 2" xfId="7386"/>
    <cellStyle name="Normal 37 2 5 13 2 2" xfId="38992"/>
    <cellStyle name="Normal 37 2 5 13 2 3" xfId="26135"/>
    <cellStyle name="Normal 37 2 5 13 2 4" xfId="16760"/>
    <cellStyle name="Normal 37 2 5 13 3" xfId="20482"/>
    <cellStyle name="Normal 37 2 5 13 4" xfId="29858"/>
    <cellStyle name="Normal 37 2 5 13 5" xfId="33581"/>
    <cellStyle name="Normal 37 2 5 13 6" xfId="11348"/>
    <cellStyle name="Normal 37 2 5 14" xfId="2026"/>
    <cellStyle name="Normal 37 2 5 14 2" xfId="7503"/>
    <cellStyle name="Normal 37 2 5 14 2 2" xfId="39109"/>
    <cellStyle name="Normal 37 2 5 14 2 3" xfId="26252"/>
    <cellStyle name="Normal 37 2 5 14 2 4" xfId="16877"/>
    <cellStyle name="Normal 37 2 5 14 3" xfId="20599"/>
    <cellStyle name="Normal 37 2 5 14 4" xfId="29975"/>
    <cellStyle name="Normal 37 2 5 14 5" xfId="33698"/>
    <cellStyle name="Normal 37 2 5 14 6" xfId="11465"/>
    <cellStyle name="Normal 37 2 5 15" xfId="2143"/>
    <cellStyle name="Normal 37 2 5 15 2" xfId="7619"/>
    <cellStyle name="Normal 37 2 5 15 2 2" xfId="39225"/>
    <cellStyle name="Normal 37 2 5 15 2 3" xfId="26368"/>
    <cellStyle name="Normal 37 2 5 15 2 4" xfId="16993"/>
    <cellStyle name="Normal 37 2 5 15 3" xfId="20715"/>
    <cellStyle name="Normal 37 2 5 15 4" xfId="30091"/>
    <cellStyle name="Normal 37 2 5 15 5" xfId="33814"/>
    <cellStyle name="Normal 37 2 5 15 6" xfId="11581"/>
    <cellStyle name="Normal 37 2 5 16" xfId="2262"/>
    <cellStyle name="Normal 37 2 5 16 2" xfId="7737"/>
    <cellStyle name="Normal 37 2 5 16 2 2" xfId="39343"/>
    <cellStyle name="Normal 37 2 5 16 2 3" xfId="26486"/>
    <cellStyle name="Normal 37 2 5 16 2 4" xfId="17111"/>
    <cellStyle name="Normal 37 2 5 16 3" xfId="20833"/>
    <cellStyle name="Normal 37 2 5 16 4" xfId="30209"/>
    <cellStyle name="Normal 37 2 5 16 5" xfId="33932"/>
    <cellStyle name="Normal 37 2 5 16 6" xfId="11699"/>
    <cellStyle name="Normal 37 2 5 17" xfId="2381"/>
    <cellStyle name="Normal 37 2 5 17 2" xfId="7855"/>
    <cellStyle name="Normal 37 2 5 17 2 2" xfId="39461"/>
    <cellStyle name="Normal 37 2 5 17 2 3" xfId="26604"/>
    <cellStyle name="Normal 37 2 5 17 2 4" xfId="17229"/>
    <cellStyle name="Normal 37 2 5 17 3" xfId="20951"/>
    <cellStyle name="Normal 37 2 5 17 4" xfId="30327"/>
    <cellStyle name="Normal 37 2 5 17 5" xfId="34050"/>
    <cellStyle name="Normal 37 2 5 17 6" xfId="11817"/>
    <cellStyle name="Normal 37 2 5 18" xfId="2498"/>
    <cellStyle name="Normal 37 2 5 18 2" xfId="7971"/>
    <cellStyle name="Normal 37 2 5 18 2 2" xfId="39577"/>
    <cellStyle name="Normal 37 2 5 18 2 3" xfId="26720"/>
    <cellStyle name="Normal 37 2 5 18 2 4" xfId="17345"/>
    <cellStyle name="Normal 37 2 5 18 3" xfId="21067"/>
    <cellStyle name="Normal 37 2 5 18 4" xfId="30443"/>
    <cellStyle name="Normal 37 2 5 18 5" xfId="34166"/>
    <cellStyle name="Normal 37 2 5 18 6" xfId="11933"/>
    <cellStyle name="Normal 37 2 5 19" xfId="2616"/>
    <cellStyle name="Normal 37 2 5 19 2" xfId="8088"/>
    <cellStyle name="Normal 37 2 5 19 2 2" xfId="39694"/>
    <cellStyle name="Normal 37 2 5 19 2 3" xfId="26837"/>
    <cellStyle name="Normal 37 2 5 19 2 4" xfId="17462"/>
    <cellStyle name="Normal 37 2 5 19 3" xfId="21184"/>
    <cellStyle name="Normal 37 2 5 19 4" xfId="30560"/>
    <cellStyle name="Normal 37 2 5 19 5" xfId="34283"/>
    <cellStyle name="Normal 37 2 5 19 6" xfId="12050"/>
    <cellStyle name="Normal 37 2 5 2" xfId="196"/>
    <cellStyle name="Normal 37 2 5 2 10" xfId="1660"/>
    <cellStyle name="Normal 37 2 5 2 10 2" xfId="7140"/>
    <cellStyle name="Normal 37 2 5 2 10 2 2" xfId="38746"/>
    <cellStyle name="Normal 37 2 5 2 10 2 3" xfId="25889"/>
    <cellStyle name="Normal 37 2 5 2 10 2 4" xfId="16514"/>
    <cellStyle name="Normal 37 2 5 2 10 3" xfId="20236"/>
    <cellStyle name="Normal 37 2 5 2 10 4" xfId="29612"/>
    <cellStyle name="Normal 37 2 5 2 10 5" xfId="33335"/>
    <cellStyle name="Normal 37 2 5 2 10 6" xfId="11102"/>
    <cellStyle name="Normal 37 2 5 2 11" xfId="1776"/>
    <cellStyle name="Normal 37 2 5 2 11 2" xfId="7255"/>
    <cellStyle name="Normal 37 2 5 2 11 2 2" xfId="38861"/>
    <cellStyle name="Normal 37 2 5 2 11 2 3" xfId="26004"/>
    <cellStyle name="Normal 37 2 5 2 11 2 4" xfId="16629"/>
    <cellStyle name="Normal 37 2 5 2 11 3" xfId="20351"/>
    <cellStyle name="Normal 37 2 5 2 11 4" xfId="29727"/>
    <cellStyle name="Normal 37 2 5 2 11 5" xfId="33450"/>
    <cellStyle name="Normal 37 2 5 2 11 6" xfId="11217"/>
    <cellStyle name="Normal 37 2 5 2 12" xfId="1950"/>
    <cellStyle name="Normal 37 2 5 2 12 2" xfId="7428"/>
    <cellStyle name="Normal 37 2 5 2 12 2 2" xfId="39034"/>
    <cellStyle name="Normal 37 2 5 2 12 2 3" xfId="26177"/>
    <cellStyle name="Normal 37 2 5 2 12 2 4" xfId="16802"/>
    <cellStyle name="Normal 37 2 5 2 12 3" xfId="20524"/>
    <cellStyle name="Normal 37 2 5 2 12 4" xfId="29900"/>
    <cellStyle name="Normal 37 2 5 2 12 5" xfId="33623"/>
    <cellStyle name="Normal 37 2 5 2 12 6" xfId="11390"/>
    <cellStyle name="Normal 37 2 5 2 13" xfId="2068"/>
    <cellStyle name="Normal 37 2 5 2 13 2" xfId="7545"/>
    <cellStyle name="Normal 37 2 5 2 13 2 2" xfId="39151"/>
    <cellStyle name="Normal 37 2 5 2 13 2 3" xfId="26294"/>
    <cellStyle name="Normal 37 2 5 2 13 2 4" xfId="16919"/>
    <cellStyle name="Normal 37 2 5 2 13 3" xfId="20641"/>
    <cellStyle name="Normal 37 2 5 2 13 4" xfId="30017"/>
    <cellStyle name="Normal 37 2 5 2 13 5" xfId="33740"/>
    <cellStyle name="Normal 37 2 5 2 13 6" xfId="11507"/>
    <cellStyle name="Normal 37 2 5 2 14" xfId="2185"/>
    <cellStyle name="Normal 37 2 5 2 14 2" xfId="7661"/>
    <cellStyle name="Normal 37 2 5 2 14 2 2" xfId="39267"/>
    <cellStyle name="Normal 37 2 5 2 14 2 3" xfId="26410"/>
    <cellStyle name="Normal 37 2 5 2 14 2 4" xfId="17035"/>
    <cellStyle name="Normal 37 2 5 2 14 3" xfId="20757"/>
    <cellStyle name="Normal 37 2 5 2 14 4" xfId="30133"/>
    <cellStyle name="Normal 37 2 5 2 14 5" xfId="33856"/>
    <cellStyle name="Normal 37 2 5 2 14 6" xfId="11623"/>
    <cellStyle name="Normal 37 2 5 2 15" xfId="2304"/>
    <cellStyle name="Normal 37 2 5 2 15 2" xfId="7779"/>
    <cellStyle name="Normal 37 2 5 2 15 2 2" xfId="39385"/>
    <cellStyle name="Normal 37 2 5 2 15 2 3" xfId="26528"/>
    <cellStyle name="Normal 37 2 5 2 15 2 4" xfId="17153"/>
    <cellStyle name="Normal 37 2 5 2 15 3" xfId="20875"/>
    <cellStyle name="Normal 37 2 5 2 15 4" xfId="30251"/>
    <cellStyle name="Normal 37 2 5 2 15 5" xfId="33974"/>
    <cellStyle name="Normal 37 2 5 2 15 6" xfId="11741"/>
    <cellStyle name="Normal 37 2 5 2 16" xfId="2423"/>
    <cellStyle name="Normal 37 2 5 2 16 2" xfId="7897"/>
    <cellStyle name="Normal 37 2 5 2 16 2 2" xfId="39503"/>
    <cellStyle name="Normal 37 2 5 2 16 2 3" xfId="26646"/>
    <cellStyle name="Normal 37 2 5 2 16 2 4" xfId="17271"/>
    <cellStyle name="Normal 37 2 5 2 16 3" xfId="20993"/>
    <cellStyle name="Normal 37 2 5 2 16 4" xfId="30369"/>
    <cellStyle name="Normal 37 2 5 2 16 5" xfId="34092"/>
    <cellStyle name="Normal 37 2 5 2 16 6" xfId="11859"/>
    <cellStyle name="Normal 37 2 5 2 17" xfId="2540"/>
    <cellStyle name="Normal 37 2 5 2 17 2" xfId="8013"/>
    <cellStyle name="Normal 37 2 5 2 17 2 2" xfId="39619"/>
    <cellStyle name="Normal 37 2 5 2 17 2 3" xfId="26762"/>
    <cellStyle name="Normal 37 2 5 2 17 2 4" xfId="17387"/>
    <cellStyle name="Normal 37 2 5 2 17 3" xfId="21109"/>
    <cellStyle name="Normal 37 2 5 2 17 4" xfId="30485"/>
    <cellStyle name="Normal 37 2 5 2 17 5" xfId="34208"/>
    <cellStyle name="Normal 37 2 5 2 17 6" xfId="11975"/>
    <cellStyle name="Normal 37 2 5 2 18" xfId="2658"/>
    <cellStyle name="Normal 37 2 5 2 18 2" xfId="8130"/>
    <cellStyle name="Normal 37 2 5 2 18 2 2" xfId="39736"/>
    <cellStyle name="Normal 37 2 5 2 18 2 3" xfId="26879"/>
    <cellStyle name="Normal 37 2 5 2 18 2 4" xfId="17504"/>
    <cellStyle name="Normal 37 2 5 2 18 3" xfId="21226"/>
    <cellStyle name="Normal 37 2 5 2 18 4" xfId="30602"/>
    <cellStyle name="Normal 37 2 5 2 18 5" xfId="34325"/>
    <cellStyle name="Normal 37 2 5 2 18 6" xfId="12092"/>
    <cellStyle name="Normal 37 2 5 2 19" xfId="2778"/>
    <cellStyle name="Normal 37 2 5 2 19 2" xfId="8249"/>
    <cellStyle name="Normal 37 2 5 2 19 2 2" xfId="39855"/>
    <cellStyle name="Normal 37 2 5 2 19 2 3" xfId="26998"/>
    <cellStyle name="Normal 37 2 5 2 19 2 4" xfId="17623"/>
    <cellStyle name="Normal 37 2 5 2 19 3" xfId="21345"/>
    <cellStyle name="Normal 37 2 5 2 19 4" xfId="30721"/>
    <cellStyle name="Normal 37 2 5 2 19 5" xfId="34444"/>
    <cellStyle name="Normal 37 2 5 2 19 6" xfId="12211"/>
    <cellStyle name="Normal 37 2 5 2 2" xfId="317"/>
    <cellStyle name="Normal 37 2 5 2 2 2" xfId="699"/>
    <cellStyle name="Normal 37 2 5 2 2 2 2" xfId="5032"/>
    <cellStyle name="Normal 37 2 5 2 2 2 2 2" xfId="6290"/>
    <cellStyle name="Normal 37 2 5 2 2 2 2 2 2" xfId="37898"/>
    <cellStyle name="Normal 37 2 5 2 2 2 2 2 3" xfId="25041"/>
    <cellStyle name="Normal 37 2 5 2 2 2 2 2 4" xfId="15666"/>
    <cellStyle name="Normal 37 2 5 2 2 2 2 3" xfId="36640"/>
    <cellStyle name="Normal 37 2 5 2 2 2 2 4" xfId="23783"/>
    <cellStyle name="Normal 37 2 5 2 2 2 2 5" xfId="14408"/>
    <cellStyle name="Normal 37 2 5 2 2 2 3" xfId="5756"/>
    <cellStyle name="Normal 37 2 5 2 2 2 3 2" xfId="37364"/>
    <cellStyle name="Normal 37 2 5 2 2 2 3 3" xfId="24507"/>
    <cellStyle name="Normal 37 2 5 2 2 2 3 4" xfId="15132"/>
    <cellStyle name="Normal 37 2 5 2 2 2 4" xfId="4496"/>
    <cellStyle name="Normal 37 2 5 2 2 2 4 2" xfId="36110"/>
    <cellStyle name="Normal 37 2 5 2 2 2 4 3" xfId="23252"/>
    <cellStyle name="Normal 37 2 5 2 2 2 4 4" xfId="13877"/>
    <cellStyle name="Normal 37 2 5 2 2 2 5" xfId="32368"/>
    <cellStyle name="Normal 37 2 5 2 2 2 6" xfId="22707"/>
    <cellStyle name="Normal 37 2 5 2 2 2 7" xfId="10153"/>
    <cellStyle name="Normal 37 2 5 2 2 3" xfId="5031"/>
    <cellStyle name="Normal 37 2 5 2 2 3 2" xfId="6289"/>
    <cellStyle name="Normal 37 2 5 2 2 3 2 2" xfId="37897"/>
    <cellStyle name="Normal 37 2 5 2 2 3 2 3" xfId="25040"/>
    <cellStyle name="Normal 37 2 5 2 2 3 2 4" xfId="15665"/>
    <cellStyle name="Normal 37 2 5 2 2 3 3" xfId="36639"/>
    <cellStyle name="Normal 37 2 5 2 2 3 4" xfId="23782"/>
    <cellStyle name="Normal 37 2 5 2 2 3 5" xfId="14407"/>
    <cellStyle name="Normal 37 2 5 2 2 4" xfId="5634"/>
    <cellStyle name="Normal 37 2 5 2 2 4 2" xfId="37242"/>
    <cellStyle name="Normal 37 2 5 2 2 4 3" xfId="24385"/>
    <cellStyle name="Normal 37 2 5 2 2 4 4" xfId="15010"/>
    <cellStyle name="Normal 37 2 5 2 2 5" xfId="4374"/>
    <cellStyle name="Normal 37 2 5 2 2 5 2" xfId="35988"/>
    <cellStyle name="Normal 37 2 5 2 2 5 3" xfId="23130"/>
    <cellStyle name="Normal 37 2 5 2 2 5 4" xfId="13755"/>
    <cellStyle name="Normal 37 2 5 2 2 6" xfId="19287"/>
    <cellStyle name="Normal 37 2 5 2 2 7" xfId="28663"/>
    <cellStyle name="Normal 37 2 5 2 2 8" xfId="32127"/>
    <cellStyle name="Normal 37 2 5 2 2 9" xfId="9775"/>
    <cellStyle name="Normal 37 2 5 2 20" xfId="2893"/>
    <cellStyle name="Normal 37 2 5 2 20 2" xfId="8363"/>
    <cellStyle name="Normal 37 2 5 2 20 2 2" xfId="39969"/>
    <cellStyle name="Normal 37 2 5 2 20 2 3" xfId="27112"/>
    <cellStyle name="Normal 37 2 5 2 20 2 4" xfId="17737"/>
    <cellStyle name="Normal 37 2 5 2 20 3" xfId="21459"/>
    <cellStyle name="Normal 37 2 5 2 20 4" xfId="30835"/>
    <cellStyle name="Normal 37 2 5 2 20 5" xfId="34558"/>
    <cellStyle name="Normal 37 2 5 2 20 6" xfId="12325"/>
    <cellStyle name="Normal 37 2 5 2 21" xfId="3008"/>
    <cellStyle name="Normal 37 2 5 2 21 2" xfId="8477"/>
    <cellStyle name="Normal 37 2 5 2 21 2 2" xfId="40083"/>
    <cellStyle name="Normal 37 2 5 2 21 2 3" xfId="27226"/>
    <cellStyle name="Normal 37 2 5 2 21 2 4" xfId="17851"/>
    <cellStyle name="Normal 37 2 5 2 21 3" xfId="21573"/>
    <cellStyle name="Normal 37 2 5 2 21 4" xfId="30949"/>
    <cellStyle name="Normal 37 2 5 2 21 5" xfId="34672"/>
    <cellStyle name="Normal 37 2 5 2 21 6" xfId="12439"/>
    <cellStyle name="Normal 37 2 5 2 22" xfId="3123"/>
    <cellStyle name="Normal 37 2 5 2 22 2" xfId="8591"/>
    <cellStyle name="Normal 37 2 5 2 22 2 2" xfId="40197"/>
    <cellStyle name="Normal 37 2 5 2 22 2 3" xfId="27340"/>
    <cellStyle name="Normal 37 2 5 2 22 2 4" xfId="17965"/>
    <cellStyle name="Normal 37 2 5 2 22 3" xfId="21687"/>
    <cellStyle name="Normal 37 2 5 2 22 4" xfId="31063"/>
    <cellStyle name="Normal 37 2 5 2 22 5" xfId="34786"/>
    <cellStyle name="Normal 37 2 5 2 22 6" xfId="12553"/>
    <cellStyle name="Normal 37 2 5 2 23" xfId="3238"/>
    <cellStyle name="Normal 37 2 5 2 23 2" xfId="8705"/>
    <cellStyle name="Normal 37 2 5 2 23 2 2" xfId="40311"/>
    <cellStyle name="Normal 37 2 5 2 23 2 3" xfId="27454"/>
    <cellStyle name="Normal 37 2 5 2 23 2 4" xfId="18079"/>
    <cellStyle name="Normal 37 2 5 2 23 3" xfId="21801"/>
    <cellStyle name="Normal 37 2 5 2 23 4" xfId="31177"/>
    <cellStyle name="Normal 37 2 5 2 23 5" xfId="34900"/>
    <cellStyle name="Normal 37 2 5 2 23 6" xfId="12667"/>
    <cellStyle name="Normal 37 2 5 2 24" xfId="3353"/>
    <cellStyle name="Normal 37 2 5 2 24 2" xfId="8819"/>
    <cellStyle name="Normal 37 2 5 2 24 2 2" xfId="40425"/>
    <cellStyle name="Normal 37 2 5 2 24 2 3" xfId="27568"/>
    <cellStyle name="Normal 37 2 5 2 24 2 4" xfId="18193"/>
    <cellStyle name="Normal 37 2 5 2 24 3" xfId="21915"/>
    <cellStyle name="Normal 37 2 5 2 24 4" xfId="31291"/>
    <cellStyle name="Normal 37 2 5 2 24 5" xfId="35014"/>
    <cellStyle name="Normal 37 2 5 2 24 6" xfId="12781"/>
    <cellStyle name="Normal 37 2 5 2 25" xfId="3471"/>
    <cellStyle name="Normal 37 2 5 2 25 2" xfId="8936"/>
    <cellStyle name="Normal 37 2 5 2 25 2 2" xfId="40542"/>
    <cellStyle name="Normal 37 2 5 2 25 2 3" xfId="27685"/>
    <cellStyle name="Normal 37 2 5 2 25 2 4" xfId="18310"/>
    <cellStyle name="Normal 37 2 5 2 25 3" xfId="22032"/>
    <cellStyle name="Normal 37 2 5 2 25 4" xfId="31408"/>
    <cellStyle name="Normal 37 2 5 2 25 5" xfId="35131"/>
    <cellStyle name="Normal 37 2 5 2 25 6" xfId="12898"/>
    <cellStyle name="Normal 37 2 5 2 26" xfId="3591"/>
    <cellStyle name="Normal 37 2 5 2 26 2" xfId="9055"/>
    <cellStyle name="Normal 37 2 5 2 26 2 2" xfId="40661"/>
    <cellStyle name="Normal 37 2 5 2 26 2 3" xfId="27804"/>
    <cellStyle name="Normal 37 2 5 2 26 2 4" xfId="18429"/>
    <cellStyle name="Normal 37 2 5 2 26 3" xfId="22151"/>
    <cellStyle name="Normal 37 2 5 2 26 4" xfId="31527"/>
    <cellStyle name="Normal 37 2 5 2 26 5" xfId="35250"/>
    <cellStyle name="Normal 37 2 5 2 26 6" xfId="13017"/>
    <cellStyle name="Normal 37 2 5 2 27" xfId="3723"/>
    <cellStyle name="Normal 37 2 5 2 27 2" xfId="9186"/>
    <cellStyle name="Normal 37 2 5 2 27 2 2" xfId="40792"/>
    <cellStyle name="Normal 37 2 5 2 27 2 3" xfId="27935"/>
    <cellStyle name="Normal 37 2 5 2 27 2 4" xfId="18560"/>
    <cellStyle name="Normal 37 2 5 2 27 3" xfId="22282"/>
    <cellStyle name="Normal 37 2 5 2 27 4" xfId="31658"/>
    <cellStyle name="Normal 37 2 5 2 27 5" xfId="35381"/>
    <cellStyle name="Normal 37 2 5 2 27 6" xfId="13148"/>
    <cellStyle name="Normal 37 2 5 2 28" xfId="3839"/>
    <cellStyle name="Normal 37 2 5 2 28 2" xfId="9301"/>
    <cellStyle name="Normal 37 2 5 2 28 2 2" xfId="40907"/>
    <cellStyle name="Normal 37 2 5 2 28 2 3" xfId="28050"/>
    <cellStyle name="Normal 37 2 5 2 28 2 4" xfId="18675"/>
    <cellStyle name="Normal 37 2 5 2 28 3" xfId="22397"/>
    <cellStyle name="Normal 37 2 5 2 28 4" xfId="31773"/>
    <cellStyle name="Normal 37 2 5 2 28 5" xfId="35496"/>
    <cellStyle name="Normal 37 2 5 2 28 6" xfId="13263"/>
    <cellStyle name="Normal 37 2 5 2 29" xfId="3954"/>
    <cellStyle name="Normal 37 2 5 2 29 2" xfId="9415"/>
    <cellStyle name="Normal 37 2 5 2 29 2 2" xfId="41021"/>
    <cellStyle name="Normal 37 2 5 2 29 2 3" xfId="28164"/>
    <cellStyle name="Normal 37 2 5 2 29 2 4" xfId="18789"/>
    <cellStyle name="Normal 37 2 5 2 29 3" xfId="22511"/>
    <cellStyle name="Normal 37 2 5 2 29 4" xfId="31887"/>
    <cellStyle name="Normal 37 2 5 2 29 5" xfId="35610"/>
    <cellStyle name="Normal 37 2 5 2 29 6" xfId="13377"/>
    <cellStyle name="Normal 37 2 5 2 3" xfId="834"/>
    <cellStyle name="Normal 37 2 5 2 3 2" xfId="5033"/>
    <cellStyle name="Normal 37 2 5 2 3 2 2" xfId="6291"/>
    <cellStyle name="Normal 37 2 5 2 3 2 2 2" xfId="37899"/>
    <cellStyle name="Normal 37 2 5 2 3 2 2 3" xfId="25042"/>
    <cellStyle name="Normal 37 2 5 2 3 2 2 4" xfId="15667"/>
    <cellStyle name="Normal 37 2 5 2 3 2 3" xfId="36641"/>
    <cellStyle name="Normal 37 2 5 2 3 2 4" xfId="23784"/>
    <cellStyle name="Normal 37 2 5 2 3 2 5" xfId="14409"/>
    <cellStyle name="Normal 37 2 5 2 3 3" xfId="5757"/>
    <cellStyle name="Normal 37 2 5 2 3 3 2" xfId="37365"/>
    <cellStyle name="Normal 37 2 5 2 3 3 3" xfId="24508"/>
    <cellStyle name="Normal 37 2 5 2 3 3 4" xfId="15133"/>
    <cellStyle name="Normal 37 2 5 2 3 4" xfId="4497"/>
    <cellStyle name="Normal 37 2 5 2 3 4 2" xfId="36111"/>
    <cellStyle name="Normal 37 2 5 2 3 4 3" xfId="23253"/>
    <cellStyle name="Normal 37 2 5 2 3 4 4" xfId="13878"/>
    <cellStyle name="Normal 37 2 5 2 3 5" xfId="19421"/>
    <cellStyle name="Normal 37 2 5 2 3 6" xfId="28797"/>
    <cellStyle name="Normal 37 2 5 2 3 7" xfId="32248"/>
    <cellStyle name="Normal 37 2 5 2 3 8" xfId="10287"/>
    <cellStyle name="Normal 37 2 5 2 30" xfId="558"/>
    <cellStyle name="Normal 37 2 5 2 30 2" xfId="9535"/>
    <cellStyle name="Normal 37 2 5 2 30 2 2" xfId="41141"/>
    <cellStyle name="Normal 37 2 5 2 30 2 3" xfId="28284"/>
    <cellStyle name="Normal 37 2 5 2 30 2 4" xfId="18909"/>
    <cellStyle name="Normal 37 2 5 2 30 3" xfId="22631"/>
    <cellStyle name="Normal 37 2 5 2 30 4" xfId="28525"/>
    <cellStyle name="Normal 37 2 5 2 30 5" xfId="32489"/>
    <cellStyle name="Normal 37 2 5 2 30 6" xfId="10015"/>
    <cellStyle name="Normal 37 2 5 2 31" xfId="437"/>
    <cellStyle name="Normal 37 2 5 2 31 2" xfId="6746"/>
    <cellStyle name="Normal 37 2 5 2 31 2 2" xfId="38352"/>
    <cellStyle name="Normal 37 2 5 2 31 2 3" xfId="25495"/>
    <cellStyle name="Normal 37 2 5 2 31 2 4" xfId="16120"/>
    <cellStyle name="Normal 37 2 5 2 31 3" xfId="19149"/>
    <cellStyle name="Normal 37 2 5 2 31 4" xfId="9895"/>
    <cellStyle name="Normal 37 2 5 2 32" xfId="4119"/>
    <cellStyle name="Normal 37 2 5 2 32 2" xfId="35733"/>
    <cellStyle name="Normal 37 2 5 2 32 3" xfId="22875"/>
    <cellStyle name="Normal 37 2 5 2 32 4" xfId="13500"/>
    <cellStyle name="Normal 37 2 5 2 33" xfId="19029"/>
    <cellStyle name="Normal 37 2 5 2 34" xfId="28405"/>
    <cellStyle name="Normal 37 2 5 2 35" xfId="32007"/>
    <cellStyle name="Normal 37 2 5 2 36" xfId="9655"/>
    <cellStyle name="Normal 37 2 5 2 4" xfId="951"/>
    <cellStyle name="Normal 37 2 5 2 4 2" xfId="5034"/>
    <cellStyle name="Normal 37 2 5 2 4 2 2" xfId="6292"/>
    <cellStyle name="Normal 37 2 5 2 4 2 2 2" xfId="37900"/>
    <cellStyle name="Normal 37 2 5 2 4 2 2 3" xfId="25043"/>
    <cellStyle name="Normal 37 2 5 2 4 2 2 4" xfId="15668"/>
    <cellStyle name="Normal 37 2 5 2 4 2 3" xfId="36642"/>
    <cellStyle name="Normal 37 2 5 2 4 2 4" xfId="23785"/>
    <cellStyle name="Normal 37 2 5 2 4 2 5" xfId="14410"/>
    <cellStyle name="Normal 37 2 5 2 4 3" xfId="5980"/>
    <cellStyle name="Normal 37 2 5 2 4 3 2" xfId="37588"/>
    <cellStyle name="Normal 37 2 5 2 4 3 3" xfId="24731"/>
    <cellStyle name="Normal 37 2 5 2 4 3 4" xfId="15356"/>
    <cellStyle name="Normal 37 2 5 2 4 4" xfId="4721"/>
    <cellStyle name="Normal 37 2 5 2 4 4 2" xfId="36332"/>
    <cellStyle name="Normal 37 2 5 2 4 4 3" xfId="23475"/>
    <cellStyle name="Normal 37 2 5 2 4 4 4" xfId="14100"/>
    <cellStyle name="Normal 37 2 5 2 4 5" xfId="19537"/>
    <cellStyle name="Normal 37 2 5 2 4 6" xfId="28913"/>
    <cellStyle name="Normal 37 2 5 2 4 7" xfId="32637"/>
    <cellStyle name="Normal 37 2 5 2 4 8" xfId="10403"/>
    <cellStyle name="Normal 37 2 5 2 5" xfId="1067"/>
    <cellStyle name="Normal 37 2 5 2 5 2" xfId="6288"/>
    <cellStyle name="Normal 37 2 5 2 5 2 2" xfId="37896"/>
    <cellStyle name="Normal 37 2 5 2 5 2 3" xfId="25039"/>
    <cellStyle name="Normal 37 2 5 2 5 2 4" xfId="15664"/>
    <cellStyle name="Normal 37 2 5 2 5 3" xfId="5030"/>
    <cellStyle name="Normal 37 2 5 2 5 3 2" xfId="36638"/>
    <cellStyle name="Normal 37 2 5 2 5 3 3" xfId="23781"/>
    <cellStyle name="Normal 37 2 5 2 5 3 4" xfId="14406"/>
    <cellStyle name="Normal 37 2 5 2 5 4" xfId="19652"/>
    <cellStyle name="Normal 37 2 5 2 5 5" xfId="29028"/>
    <cellStyle name="Normal 37 2 5 2 5 6" xfId="32752"/>
    <cellStyle name="Normal 37 2 5 2 5 7" xfId="10518"/>
    <cellStyle name="Normal 37 2 5 2 6" xfId="1183"/>
    <cellStyle name="Normal 37 2 5 2 6 2" xfId="5382"/>
    <cellStyle name="Normal 37 2 5 2 6 2 2" xfId="36990"/>
    <cellStyle name="Normal 37 2 5 2 6 2 3" xfId="24133"/>
    <cellStyle name="Normal 37 2 5 2 6 2 4" xfId="14758"/>
    <cellStyle name="Normal 37 2 5 2 6 3" xfId="4236"/>
    <cellStyle name="Normal 37 2 5 2 6 3 2" xfId="35850"/>
    <cellStyle name="Normal 37 2 5 2 6 3 3" xfId="22992"/>
    <cellStyle name="Normal 37 2 5 2 6 3 4" xfId="13617"/>
    <cellStyle name="Normal 37 2 5 2 6 4" xfId="19767"/>
    <cellStyle name="Normal 37 2 5 2 6 5" xfId="29143"/>
    <cellStyle name="Normal 37 2 5 2 6 6" xfId="32867"/>
    <cellStyle name="Normal 37 2 5 2 6 7" xfId="10633"/>
    <cellStyle name="Normal 37 2 5 2 7" xfId="1298"/>
    <cellStyle name="Normal 37 2 5 2 7 2" xfId="5492"/>
    <cellStyle name="Normal 37 2 5 2 7 2 2" xfId="37100"/>
    <cellStyle name="Normal 37 2 5 2 7 2 3" xfId="24243"/>
    <cellStyle name="Normal 37 2 5 2 7 2 4" xfId="14868"/>
    <cellStyle name="Normal 37 2 5 2 7 3" xfId="19881"/>
    <cellStyle name="Normal 37 2 5 2 7 4" xfId="29257"/>
    <cellStyle name="Normal 37 2 5 2 7 5" xfId="32981"/>
    <cellStyle name="Normal 37 2 5 2 7 6" xfId="10747"/>
    <cellStyle name="Normal 37 2 5 2 8" xfId="1413"/>
    <cellStyle name="Normal 37 2 5 2 8 2" xfId="6994"/>
    <cellStyle name="Normal 37 2 5 2 8 2 2" xfId="38600"/>
    <cellStyle name="Normal 37 2 5 2 8 2 3" xfId="25743"/>
    <cellStyle name="Normal 37 2 5 2 8 2 4" xfId="16368"/>
    <cellStyle name="Normal 37 2 5 2 8 3" xfId="19995"/>
    <cellStyle name="Normal 37 2 5 2 8 4" xfId="29371"/>
    <cellStyle name="Normal 37 2 5 2 8 5" xfId="33095"/>
    <cellStyle name="Normal 37 2 5 2 8 6" xfId="10861"/>
    <cellStyle name="Normal 37 2 5 2 9" xfId="1528"/>
    <cellStyle name="Normal 37 2 5 2 9 2" xfId="6969"/>
    <cellStyle name="Normal 37 2 5 2 9 2 2" xfId="38575"/>
    <cellStyle name="Normal 37 2 5 2 9 2 3" xfId="25718"/>
    <cellStyle name="Normal 37 2 5 2 9 2 4" xfId="16343"/>
    <cellStyle name="Normal 37 2 5 2 9 3" xfId="20109"/>
    <cellStyle name="Normal 37 2 5 2 9 4" xfId="29485"/>
    <cellStyle name="Normal 37 2 5 2 9 5" xfId="33209"/>
    <cellStyle name="Normal 37 2 5 2 9 6" xfId="10975"/>
    <cellStyle name="Normal 37 2 5 20" xfId="2736"/>
    <cellStyle name="Normal 37 2 5 20 2" xfId="8207"/>
    <cellStyle name="Normal 37 2 5 20 2 2" xfId="39813"/>
    <cellStyle name="Normal 37 2 5 20 2 3" xfId="26956"/>
    <cellStyle name="Normal 37 2 5 20 2 4" xfId="17581"/>
    <cellStyle name="Normal 37 2 5 20 3" xfId="21303"/>
    <cellStyle name="Normal 37 2 5 20 4" xfId="30679"/>
    <cellStyle name="Normal 37 2 5 20 5" xfId="34402"/>
    <cellStyle name="Normal 37 2 5 20 6" xfId="12169"/>
    <cellStyle name="Normal 37 2 5 21" xfId="2851"/>
    <cellStyle name="Normal 37 2 5 21 2" xfId="8321"/>
    <cellStyle name="Normal 37 2 5 21 2 2" xfId="39927"/>
    <cellStyle name="Normal 37 2 5 21 2 3" xfId="27070"/>
    <cellStyle name="Normal 37 2 5 21 2 4" xfId="17695"/>
    <cellStyle name="Normal 37 2 5 21 3" xfId="21417"/>
    <cellStyle name="Normal 37 2 5 21 4" xfId="30793"/>
    <cellStyle name="Normal 37 2 5 21 5" xfId="34516"/>
    <cellStyle name="Normal 37 2 5 21 6" xfId="12283"/>
    <cellStyle name="Normal 37 2 5 22" xfId="2966"/>
    <cellStyle name="Normal 37 2 5 22 2" xfId="8435"/>
    <cellStyle name="Normal 37 2 5 22 2 2" xfId="40041"/>
    <cellStyle name="Normal 37 2 5 22 2 3" xfId="27184"/>
    <cellStyle name="Normal 37 2 5 22 2 4" xfId="17809"/>
    <cellStyle name="Normal 37 2 5 22 3" xfId="21531"/>
    <cellStyle name="Normal 37 2 5 22 4" xfId="30907"/>
    <cellStyle name="Normal 37 2 5 22 5" xfId="34630"/>
    <cellStyle name="Normal 37 2 5 22 6" xfId="12397"/>
    <cellStyle name="Normal 37 2 5 23" xfId="3081"/>
    <cellStyle name="Normal 37 2 5 23 2" xfId="8549"/>
    <cellStyle name="Normal 37 2 5 23 2 2" xfId="40155"/>
    <cellStyle name="Normal 37 2 5 23 2 3" xfId="27298"/>
    <cellStyle name="Normal 37 2 5 23 2 4" xfId="17923"/>
    <cellStyle name="Normal 37 2 5 23 3" xfId="21645"/>
    <cellStyle name="Normal 37 2 5 23 4" xfId="31021"/>
    <cellStyle name="Normal 37 2 5 23 5" xfId="34744"/>
    <cellStyle name="Normal 37 2 5 23 6" xfId="12511"/>
    <cellStyle name="Normal 37 2 5 24" xfId="3196"/>
    <cellStyle name="Normal 37 2 5 24 2" xfId="8663"/>
    <cellStyle name="Normal 37 2 5 24 2 2" xfId="40269"/>
    <cellStyle name="Normal 37 2 5 24 2 3" xfId="27412"/>
    <cellStyle name="Normal 37 2 5 24 2 4" xfId="18037"/>
    <cellStyle name="Normal 37 2 5 24 3" xfId="21759"/>
    <cellStyle name="Normal 37 2 5 24 4" xfId="31135"/>
    <cellStyle name="Normal 37 2 5 24 5" xfId="34858"/>
    <cellStyle name="Normal 37 2 5 24 6" xfId="12625"/>
    <cellStyle name="Normal 37 2 5 25" xfId="3311"/>
    <cellStyle name="Normal 37 2 5 25 2" xfId="8777"/>
    <cellStyle name="Normal 37 2 5 25 2 2" xfId="40383"/>
    <cellStyle name="Normal 37 2 5 25 2 3" xfId="27526"/>
    <cellStyle name="Normal 37 2 5 25 2 4" xfId="18151"/>
    <cellStyle name="Normal 37 2 5 25 3" xfId="21873"/>
    <cellStyle name="Normal 37 2 5 25 4" xfId="31249"/>
    <cellStyle name="Normal 37 2 5 25 5" xfId="34972"/>
    <cellStyle name="Normal 37 2 5 25 6" xfId="12739"/>
    <cellStyle name="Normal 37 2 5 26" xfId="3429"/>
    <cellStyle name="Normal 37 2 5 26 2" xfId="8894"/>
    <cellStyle name="Normal 37 2 5 26 2 2" xfId="40500"/>
    <cellStyle name="Normal 37 2 5 26 2 3" xfId="27643"/>
    <cellStyle name="Normal 37 2 5 26 2 4" xfId="18268"/>
    <cellStyle name="Normal 37 2 5 26 3" xfId="21990"/>
    <cellStyle name="Normal 37 2 5 26 4" xfId="31366"/>
    <cellStyle name="Normal 37 2 5 26 5" xfId="35089"/>
    <cellStyle name="Normal 37 2 5 26 6" xfId="12856"/>
    <cellStyle name="Normal 37 2 5 27" xfId="3549"/>
    <cellStyle name="Normal 37 2 5 27 2" xfId="9013"/>
    <cellStyle name="Normal 37 2 5 27 2 2" xfId="40619"/>
    <cellStyle name="Normal 37 2 5 27 2 3" xfId="27762"/>
    <cellStyle name="Normal 37 2 5 27 2 4" xfId="18387"/>
    <cellStyle name="Normal 37 2 5 27 3" xfId="22109"/>
    <cellStyle name="Normal 37 2 5 27 4" xfId="31485"/>
    <cellStyle name="Normal 37 2 5 27 5" xfId="35208"/>
    <cellStyle name="Normal 37 2 5 27 6" xfId="12975"/>
    <cellStyle name="Normal 37 2 5 28" xfId="3681"/>
    <cellStyle name="Normal 37 2 5 28 2" xfId="9144"/>
    <cellStyle name="Normal 37 2 5 28 2 2" xfId="40750"/>
    <cellStyle name="Normal 37 2 5 28 2 3" xfId="27893"/>
    <cellStyle name="Normal 37 2 5 28 2 4" xfId="18518"/>
    <cellStyle name="Normal 37 2 5 28 3" xfId="22240"/>
    <cellStyle name="Normal 37 2 5 28 4" xfId="31616"/>
    <cellStyle name="Normal 37 2 5 28 5" xfId="35339"/>
    <cellStyle name="Normal 37 2 5 28 6" xfId="13106"/>
    <cellStyle name="Normal 37 2 5 29" xfId="3797"/>
    <cellStyle name="Normal 37 2 5 29 2" xfId="9259"/>
    <cellStyle name="Normal 37 2 5 29 2 2" xfId="40865"/>
    <cellStyle name="Normal 37 2 5 29 2 3" xfId="28008"/>
    <cellStyle name="Normal 37 2 5 29 2 4" xfId="18633"/>
    <cellStyle name="Normal 37 2 5 29 3" xfId="22355"/>
    <cellStyle name="Normal 37 2 5 29 4" xfId="31731"/>
    <cellStyle name="Normal 37 2 5 29 5" xfId="35454"/>
    <cellStyle name="Normal 37 2 5 29 6" xfId="13221"/>
    <cellStyle name="Normal 37 2 5 3" xfId="275"/>
    <cellStyle name="Normal 37 2 5 3 2" xfId="638"/>
    <cellStyle name="Normal 37 2 5 3 2 2" xfId="5036"/>
    <cellStyle name="Normal 37 2 5 3 2 2 2" xfId="6294"/>
    <cellStyle name="Normal 37 2 5 3 2 2 2 2" xfId="37902"/>
    <cellStyle name="Normal 37 2 5 3 2 2 2 3" xfId="25045"/>
    <cellStyle name="Normal 37 2 5 3 2 2 2 4" xfId="15670"/>
    <cellStyle name="Normal 37 2 5 3 2 2 3" xfId="36644"/>
    <cellStyle name="Normal 37 2 5 3 2 2 4" xfId="23787"/>
    <cellStyle name="Normal 37 2 5 3 2 2 5" xfId="14412"/>
    <cellStyle name="Normal 37 2 5 3 2 3" xfId="5758"/>
    <cellStyle name="Normal 37 2 5 3 2 3 2" xfId="37366"/>
    <cellStyle name="Normal 37 2 5 3 2 3 3" xfId="24509"/>
    <cellStyle name="Normal 37 2 5 3 2 3 4" xfId="15134"/>
    <cellStyle name="Normal 37 2 5 3 2 4" xfId="4498"/>
    <cellStyle name="Normal 37 2 5 3 2 4 2" xfId="36112"/>
    <cellStyle name="Normal 37 2 5 3 2 4 3" xfId="23254"/>
    <cellStyle name="Normal 37 2 5 3 2 4 4" xfId="13879"/>
    <cellStyle name="Normal 37 2 5 3 2 5" xfId="32326"/>
    <cellStyle name="Normal 37 2 5 3 2 6" xfId="22771"/>
    <cellStyle name="Normal 37 2 5 3 2 7" xfId="10093"/>
    <cellStyle name="Normal 37 2 5 3 3" xfId="5035"/>
    <cellStyle name="Normal 37 2 5 3 3 2" xfId="6293"/>
    <cellStyle name="Normal 37 2 5 3 3 2 2" xfId="37901"/>
    <cellStyle name="Normal 37 2 5 3 3 2 3" xfId="25044"/>
    <cellStyle name="Normal 37 2 5 3 3 2 4" xfId="15669"/>
    <cellStyle name="Normal 37 2 5 3 3 3" xfId="36643"/>
    <cellStyle name="Normal 37 2 5 3 3 4" xfId="23786"/>
    <cellStyle name="Normal 37 2 5 3 3 5" xfId="14411"/>
    <cellStyle name="Normal 37 2 5 3 4" xfId="5573"/>
    <cellStyle name="Normal 37 2 5 3 4 2" xfId="37181"/>
    <cellStyle name="Normal 37 2 5 3 4 3" xfId="24324"/>
    <cellStyle name="Normal 37 2 5 3 4 4" xfId="14949"/>
    <cellStyle name="Normal 37 2 5 3 5" xfId="4314"/>
    <cellStyle name="Normal 37 2 5 3 5 2" xfId="35928"/>
    <cellStyle name="Normal 37 2 5 3 5 3" xfId="23070"/>
    <cellStyle name="Normal 37 2 5 3 5 4" xfId="13695"/>
    <cellStyle name="Normal 37 2 5 3 6" xfId="19227"/>
    <cellStyle name="Normal 37 2 5 3 7" xfId="28603"/>
    <cellStyle name="Normal 37 2 5 3 8" xfId="32085"/>
    <cellStyle name="Normal 37 2 5 3 9" xfId="9733"/>
    <cellStyle name="Normal 37 2 5 30" xfId="3912"/>
    <cellStyle name="Normal 37 2 5 30 2" xfId="9373"/>
    <cellStyle name="Normal 37 2 5 30 2 2" xfId="40979"/>
    <cellStyle name="Normal 37 2 5 30 2 3" xfId="28122"/>
    <cellStyle name="Normal 37 2 5 30 2 4" xfId="18747"/>
    <cellStyle name="Normal 37 2 5 30 3" xfId="22469"/>
    <cellStyle name="Normal 37 2 5 30 4" xfId="31845"/>
    <cellStyle name="Normal 37 2 5 30 5" xfId="35568"/>
    <cellStyle name="Normal 37 2 5 30 6" xfId="13335"/>
    <cellStyle name="Normal 37 2 5 31" xfId="516"/>
    <cellStyle name="Normal 37 2 5 31 2" xfId="9493"/>
    <cellStyle name="Normal 37 2 5 31 2 2" xfId="41099"/>
    <cellStyle name="Normal 37 2 5 31 2 3" xfId="28242"/>
    <cellStyle name="Normal 37 2 5 31 2 4" xfId="18867"/>
    <cellStyle name="Normal 37 2 5 31 3" xfId="22589"/>
    <cellStyle name="Normal 37 2 5 31 4" xfId="28483"/>
    <cellStyle name="Normal 37 2 5 31 5" xfId="32447"/>
    <cellStyle name="Normal 37 2 5 31 6" xfId="9973"/>
    <cellStyle name="Normal 37 2 5 32" xfId="395"/>
    <cellStyle name="Normal 37 2 5 32 2" xfId="6707"/>
    <cellStyle name="Normal 37 2 5 32 2 2" xfId="38313"/>
    <cellStyle name="Normal 37 2 5 32 2 3" xfId="25456"/>
    <cellStyle name="Normal 37 2 5 32 2 4" xfId="16081"/>
    <cellStyle name="Normal 37 2 5 32 3" xfId="19107"/>
    <cellStyle name="Normal 37 2 5 32 4" xfId="9853"/>
    <cellStyle name="Normal 37 2 5 33" xfId="4077"/>
    <cellStyle name="Normal 37 2 5 33 2" xfId="35691"/>
    <cellStyle name="Normal 37 2 5 33 3" xfId="22833"/>
    <cellStyle name="Normal 37 2 5 33 4" xfId="13458"/>
    <cellStyle name="Normal 37 2 5 34" xfId="18987"/>
    <cellStyle name="Normal 37 2 5 35" xfId="28363"/>
    <cellStyle name="Normal 37 2 5 36" xfId="31965"/>
    <cellStyle name="Normal 37 2 5 37" xfId="9613"/>
    <cellStyle name="Normal 37 2 5 4" xfId="792"/>
    <cellStyle name="Normal 37 2 5 4 2" xfId="5037"/>
    <cellStyle name="Normal 37 2 5 4 2 2" xfId="6295"/>
    <cellStyle name="Normal 37 2 5 4 2 2 2" xfId="37903"/>
    <cellStyle name="Normal 37 2 5 4 2 2 3" xfId="25046"/>
    <cellStyle name="Normal 37 2 5 4 2 2 4" xfId="15671"/>
    <cellStyle name="Normal 37 2 5 4 2 3" xfId="36645"/>
    <cellStyle name="Normal 37 2 5 4 2 4" xfId="23788"/>
    <cellStyle name="Normal 37 2 5 4 2 5" xfId="14413"/>
    <cellStyle name="Normal 37 2 5 4 3" xfId="5759"/>
    <cellStyle name="Normal 37 2 5 4 3 2" xfId="37367"/>
    <cellStyle name="Normal 37 2 5 4 3 3" xfId="24510"/>
    <cellStyle name="Normal 37 2 5 4 3 4" xfId="15135"/>
    <cellStyle name="Normal 37 2 5 4 4" xfId="4499"/>
    <cellStyle name="Normal 37 2 5 4 4 2" xfId="36113"/>
    <cellStyle name="Normal 37 2 5 4 4 3" xfId="23255"/>
    <cellStyle name="Normal 37 2 5 4 4 4" xfId="13880"/>
    <cellStyle name="Normal 37 2 5 4 5" xfId="19379"/>
    <cellStyle name="Normal 37 2 5 4 6" xfId="28755"/>
    <cellStyle name="Normal 37 2 5 4 7" xfId="32206"/>
    <cellStyle name="Normal 37 2 5 4 8" xfId="10245"/>
    <cellStyle name="Normal 37 2 5 5" xfId="909"/>
    <cellStyle name="Normal 37 2 5 5 2" xfId="5038"/>
    <cellStyle name="Normal 37 2 5 5 2 2" xfId="6296"/>
    <cellStyle name="Normal 37 2 5 5 2 2 2" xfId="37904"/>
    <cellStyle name="Normal 37 2 5 5 2 2 3" xfId="25047"/>
    <cellStyle name="Normal 37 2 5 5 2 2 4" xfId="15672"/>
    <cellStyle name="Normal 37 2 5 5 2 3" xfId="36646"/>
    <cellStyle name="Normal 37 2 5 5 2 4" xfId="23789"/>
    <cellStyle name="Normal 37 2 5 5 2 5" xfId="14414"/>
    <cellStyle name="Normal 37 2 5 5 3" xfId="5938"/>
    <cellStyle name="Normal 37 2 5 5 3 2" xfId="37546"/>
    <cellStyle name="Normal 37 2 5 5 3 3" xfId="24689"/>
    <cellStyle name="Normal 37 2 5 5 3 4" xfId="15314"/>
    <cellStyle name="Normal 37 2 5 5 4" xfId="4679"/>
    <cellStyle name="Normal 37 2 5 5 4 2" xfId="36290"/>
    <cellStyle name="Normal 37 2 5 5 4 3" xfId="23433"/>
    <cellStyle name="Normal 37 2 5 5 4 4" xfId="14058"/>
    <cellStyle name="Normal 37 2 5 5 5" xfId="19495"/>
    <cellStyle name="Normal 37 2 5 5 6" xfId="28871"/>
    <cellStyle name="Normal 37 2 5 5 7" xfId="32595"/>
    <cellStyle name="Normal 37 2 5 5 8" xfId="10361"/>
    <cellStyle name="Normal 37 2 5 6" xfId="1025"/>
    <cellStyle name="Normal 37 2 5 6 2" xfId="6287"/>
    <cellStyle name="Normal 37 2 5 6 2 2" xfId="37895"/>
    <cellStyle name="Normal 37 2 5 6 2 3" xfId="25038"/>
    <cellStyle name="Normal 37 2 5 6 2 4" xfId="15663"/>
    <cellStyle name="Normal 37 2 5 6 3" xfId="5029"/>
    <cellStyle name="Normal 37 2 5 6 3 2" xfId="36637"/>
    <cellStyle name="Normal 37 2 5 6 3 3" xfId="23780"/>
    <cellStyle name="Normal 37 2 5 6 3 4" xfId="14405"/>
    <cellStyle name="Normal 37 2 5 6 4" xfId="19610"/>
    <cellStyle name="Normal 37 2 5 6 5" xfId="28986"/>
    <cellStyle name="Normal 37 2 5 6 6" xfId="32710"/>
    <cellStyle name="Normal 37 2 5 6 7" xfId="10476"/>
    <cellStyle name="Normal 37 2 5 7" xfId="1141"/>
    <cellStyle name="Normal 37 2 5 7 2" xfId="6961"/>
    <cellStyle name="Normal 37 2 5 7 2 2" xfId="38567"/>
    <cellStyle name="Normal 37 2 5 7 2 3" xfId="25710"/>
    <cellStyle name="Normal 37 2 5 7 2 4" xfId="16335"/>
    <cellStyle name="Normal 37 2 5 7 3" xfId="4194"/>
    <cellStyle name="Normal 37 2 5 7 3 2" xfId="35808"/>
    <cellStyle name="Normal 37 2 5 7 3 3" xfId="22950"/>
    <cellStyle name="Normal 37 2 5 7 3 4" xfId="13575"/>
    <cellStyle name="Normal 37 2 5 7 4" xfId="19725"/>
    <cellStyle name="Normal 37 2 5 7 5" xfId="29101"/>
    <cellStyle name="Normal 37 2 5 7 6" xfId="32825"/>
    <cellStyle name="Normal 37 2 5 7 7" xfId="10591"/>
    <cellStyle name="Normal 37 2 5 8" xfId="1256"/>
    <cellStyle name="Normal 37 2 5 8 2" xfId="5450"/>
    <cellStyle name="Normal 37 2 5 8 2 2" xfId="37058"/>
    <cellStyle name="Normal 37 2 5 8 2 3" xfId="24201"/>
    <cellStyle name="Normal 37 2 5 8 2 4" xfId="14826"/>
    <cellStyle name="Normal 37 2 5 8 3" xfId="19839"/>
    <cellStyle name="Normal 37 2 5 8 4" xfId="29215"/>
    <cellStyle name="Normal 37 2 5 8 5" xfId="32939"/>
    <cellStyle name="Normal 37 2 5 8 6" xfId="10705"/>
    <cellStyle name="Normal 37 2 5 9" xfId="1371"/>
    <cellStyle name="Normal 37 2 5 9 2" xfId="6918"/>
    <cellStyle name="Normal 37 2 5 9 2 2" xfId="38524"/>
    <cellStyle name="Normal 37 2 5 9 2 3" xfId="25667"/>
    <cellStyle name="Normal 37 2 5 9 2 4" xfId="16292"/>
    <cellStyle name="Normal 37 2 5 9 3" xfId="19953"/>
    <cellStyle name="Normal 37 2 5 9 4" xfId="29329"/>
    <cellStyle name="Normal 37 2 5 9 5" xfId="33053"/>
    <cellStyle name="Normal 37 2 5 9 6" xfId="10819"/>
    <cellStyle name="Normal 37 2 6" xfId="164"/>
    <cellStyle name="Normal 37 2 6 10" xfId="1496"/>
    <cellStyle name="Normal 37 2 6 10 2" xfId="6845"/>
    <cellStyle name="Normal 37 2 6 10 2 2" xfId="38451"/>
    <cellStyle name="Normal 37 2 6 10 2 3" xfId="25594"/>
    <cellStyle name="Normal 37 2 6 10 2 4" xfId="16219"/>
    <cellStyle name="Normal 37 2 6 10 3" xfId="20077"/>
    <cellStyle name="Normal 37 2 6 10 4" xfId="29453"/>
    <cellStyle name="Normal 37 2 6 10 5" xfId="33177"/>
    <cellStyle name="Normal 37 2 6 10 6" xfId="10943"/>
    <cellStyle name="Normal 37 2 6 11" xfId="1628"/>
    <cellStyle name="Normal 37 2 6 11 2" xfId="7108"/>
    <cellStyle name="Normal 37 2 6 11 2 2" xfId="38714"/>
    <cellStyle name="Normal 37 2 6 11 2 3" xfId="25857"/>
    <cellStyle name="Normal 37 2 6 11 2 4" xfId="16482"/>
    <cellStyle name="Normal 37 2 6 11 3" xfId="20204"/>
    <cellStyle name="Normal 37 2 6 11 4" xfId="29580"/>
    <cellStyle name="Normal 37 2 6 11 5" xfId="33303"/>
    <cellStyle name="Normal 37 2 6 11 6" xfId="11070"/>
    <cellStyle name="Normal 37 2 6 12" xfId="1744"/>
    <cellStyle name="Normal 37 2 6 12 2" xfId="7223"/>
    <cellStyle name="Normal 37 2 6 12 2 2" xfId="38829"/>
    <cellStyle name="Normal 37 2 6 12 2 3" xfId="25972"/>
    <cellStyle name="Normal 37 2 6 12 2 4" xfId="16597"/>
    <cellStyle name="Normal 37 2 6 12 3" xfId="20319"/>
    <cellStyle name="Normal 37 2 6 12 4" xfId="29695"/>
    <cellStyle name="Normal 37 2 6 12 5" xfId="33418"/>
    <cellStyle name="Normal 37 2 6 12 6" xfId="11185"/>
    <cellStyle name="Normal 37 2 6 13" xfId="1918"/>
    <cellStyle name="Normal 37 2 6 13 2" xfId="7396"/>
    <cellStyle name="Normal 37 2 6 13 2 2" xfId="39002"/>
    <cellStyle name="Normal 37 2 6 13 2 3" xfId="26145"/>
    <cellStyle name="Normal 37 2 6 13 2 4" xfId="16770"/>
    <cellStyle name="Normal 37 2 6 13 3" xfId="20492"/>
    <cellStyle name="Normal 37 2 6 13 4" xfId="29868"/>
    <cellStyle name="Normal 37 2 6 13 5" xfId="33591"/>
    <cellStyle name="Normal 37 2 6 13 6" xfId="11358"/>
    <cellStyle name="Normal 37 2 6 14" xfId="2036"/>
    <cellStyle name="Normal 37 2 6 14 2" xfId="7513"/>
    <cellStyle name="Normal 37 2 6 14 2 2" xfId="39119"/>
    <cellStyle name="Normal 37 2 6 14 2 3" xfId="26262"/>
    <cellStyle name="Normal 37 2 6 14 2 4" xfId="16887"/>
    <cellStyle name="Normal 37 2 6 14 3" xfId="20609"/>
    <cellStyle name="Normal 37 2 6 14 4" xfId="29985"/>
    <cellStyle name="Normal 37 2 6 14 5" xfId="33708"/>
    <cellStyle name="Normal 37 2 6 14 6" xfId="11475"/>
    <cellStyle name="Normal 37 2 6 15" xfId="2153"/>
    <cellStyle name="Normal 37 2 6 15 2" xfId="7629"/>
    <cellStyle name="Normal 37 2 6 15 2 2" xfId="39235"/>
    <cellStyle name="Normal 37 2 6 15 2 3" xfId="26378"/>
    <cellStyle name="Normal 37 2 6 15 2 4" xfId="17003"/>
    <cellStyle name="Normal 37 2 6 15 3" xfId="20725"/>
    <cellStyle name="Normal 37 2 6 15 4" xfId="30101"/>
    <cellStyle name="Normal 37 2 6 15 5" xfId="33824"/>
    <cellStyle name="Normal 37 2 6 15 6" xfId="11591"/>
    <cellStyle name="Normal 37 2 6 16" xfId="2272"/>
    <cellStyle name="Normal 37 2 6 16 2" xfId="7747"/>
    <cellStyle name="Normal 37 2 6 16 2 2" xfId="39353"/>
    <cellStyle name="Normal 37 2 6 16 2 3" xfId="26496"/>
    <cellStyle name="Normal 37 2 6 16 2 4" xfId="17121"/>
    <cellStyle name="Normal 37 2 6 16 3" xfId="20843"/>
    <cellStyle name="Normal 37 2 6 16 4" xfId="30219"/>
    <cellStyle name="Normal 37 2 6 16 5" xfId="33942"/>
    <cellStyle name="Normal 37 2 6 16 6" xfId="11709"/>
    <cellStyle name="Normal 37 2 6 17" xfId="2391"/>
    <cellStyle name="Normal 37 2 6 17 2" xfId="7865"/>
    <cellStyle name="Normal 37 2 6 17 2 2" xfId="39471"/>
    <cellStyle name="Normal 37 2 6 17 2 3" xfId="26614"/>
    <cellStyle name="Normal 37 2 6 17 2 4" xfId="17239"/>
    <cellStyle name="Normal 37 2 6 17 3" xfId="20961"/>
    <cellStyle name="Normal 37 2 6 17 4" xfId="30337"/>
    <cellStyle name="Normal 37 2 6 17 5" xfId="34060"/>
    <cellStyle name="Normal 37 2 6 17 6" xfId="11827"/>
    <cellStyle name="Normal 37 2 6 18" xfId="2508"/>
    <cellStyle name="Normal 37 2 6 18 2" xfId="7981"/>
    <cellStyle name="Normal 37 2 6 18 2 2" xfId="39587"/>
    <cellStyle name="Normal 37 2 6 18 2 3" xfId="26730"/>
    <cellStyle name="Normal 37 2 6 18 2 4" xfId="17355"/>
    <cellStyle name="Normal 37 2 6 18 3" xfId="21077"/>
    <cellStyle name="Normal 37 2 6 18 4" xfId="30453"/>
    <cellStyle name="Normal 37 2 6 18 5" xfId="34176"/>
    <cellStyle name="Normal 37 2 6 18 6" xfId="11943"/>
    <cellStyle name="Normal 37 2 6 19" xfId="2626"/>
    <cellStyle name="Normal 37 2 6 19 2" xfId="8098"/>
    <cellStyle name="Normal 37 2 6 19 2 2" xfId="39704"/>
    <cellStyle name="Normal 37 2 6 19 2 3" xfId="26847"/>
    <cellStyle name="Normal 37 2 6 19 2 4" xfId="17472"/>
    <cellStyle name="Normal 37 2 6 19 3" xfId="21194"/>
    <cellStyle name="Normal 37 2 6 19 4" xfId="30570"/>
    <cellStyle name="Normal 37 2 6 19 5" xfId="34293"/>
    <cellStyle name="Normal 37 2 6 19 6" xfId="12060"/>
    <cellStyle name="Normal 37 2 6 2" xfId="197"/>
    <cellStyle name="Normal 37 2 6 2 10" xfId="1661"/>
    <cellStyle name="Normal 37 2 6 2 10 2" xfId="7141"/>
    <cellStyle name="Normal 37 2 6 2 10 2 2" xfId="38747"/>
    <cellStyle name="Normal 37 2 6 2 10 2 3" xfId="25890"/>
    <cellStyle name="Normal 37 2 6 2 10 2 4" xfId="16515"/>
    <cellStyle name="Normal 37 2 6 2 10 3" xfId="20237"/>
    <cellStyle name="Normal 37 2 6 2 10 4" xfId="29613"/>
    <cellStyle name="Normal 37 2 6 2 10 5" xfId="33336"/>
    <cellStyle name="Normal 37 2 6 2 10 6" xfId="11103"/>
    <cellStyle name="Normal 37 2 6 2 11" xfId="1777"/>
    <cellStyle name="Normal 37 2 6 2 11 2" xfId="7256"/>
    <cellStyle name="Normal 37 2 6 2 11 2 2" xfId="38862"/>
    <cellStyle name="Normal 37 2 6 2 11 2 3" xfId="26005"/>
    <cellStyle name="Normal 37 2 6 2 11 2 4" xfId="16630"/>
    <cellStyle name="Normal 37 2 6 2 11 3" xfId="20352"/>
    <cellStyle name="Normal 37 2 6 2 11 4" xfId="29728"/>
    <cellStyle name="Normal 37 2 6 2 11 5" xfId="33451"/>
    <cellStyle name="Normal 37 2 6 2 11 6" xfId="11218"/>
    <cellStyle name="Normal 37 2 6 2 12" xfId="1951"/>
    <cellStyle name="Normal 37 2 6 2 12 2" xfId="7429"/>
    <cellStyle name="Normal 37 2 6 2 12 2 2" xfId="39035"/>
    <cellStyle name="Normal 37 2 6 2 12 2 3" xfId="26178"/>
    <cellStyle name="Normal 37 2 6 2 12 2 4" xfId="16803"/>
    <cellStyle name="Normal 37 2 6 2 12 3" xfId="20525"/>
    <cellStyle name="Normal 37 2 6 2 12 4" xfId="29901"/>
    <cellStyle name="Normal 37 2 6 2 12 5" xfId="33624"/>
    <cellStyle name="Normal 37 2 6 2 12 6" xfId="11391"/>
    <cellStyle name="Normal 37 2 6 2 13" xfId="2069"/>
    <cellStyle name="Normal 37 2 6 2 13 2" xfId="7546"/>
    <cellStyle name="Normal 37 2 6 2 13 2 2" xfId="39152"/>
    <cellStyle name="Normal 37 2 6 2 13 2 3" xfId="26295"/>
    <cellStyle name="Normal 37 2 6 2 13 2 4" xfId="16920"/>
    <cellStyle name="Normal 37 2 6 2 13 3" xfId="20642"/>
    <cellStyle name="Normal 37 2 6 2 13 4" xfId="30018"/>
    <cellStyle name="Normal 37 2 6 2 13 5" xfId="33741"/>
    <cellStyle name="Normal 37 2 6 2 13 6" xfId="11508"/>
    <cellStyle name="Normal 37 2 6 2 14" xfId="2186"/>
    <cellStyle name="Normal 37 2 6 2 14 2" xfId="7662"/>
    <cellStyle name="Normal 37 2 6 2 14 2 2" xfId="39268"/>
    <cellStyle name="Normal 37 2 6 2 14 2 3" xfId="26411"/>
    <cellStyle name="Normal 37 2 6 2 14 2 4" xfId="17036"/>
    <cellStyle name="Normal 37 2 6 2 14 3" xfId="20758"/>
    <cellStyle name="Normal 37 2 6 2 14 4" xfId="30134"/>
    <cellStyle name="Normal 37 2 6 2 14 5" xfId="33857"/>
    <cellStyle name="Normal 37 2 6 2 14 6" xfId="11624"/>
    <cellStyle name="Normal 37 2 6 2 15" xfId="2305"/>
    <cellStyle name="Normal 37 2 6 2 15 2" xfId="7780"/>
    <cellStyle name="Normal 37 2 6 2 15 2 2" xfId="39386"/>
    <cellStyle name="Normal 37 2 6 2 15 2 3" xfId="26529"/>
    <cellStyle name="Normal 37 2 6 2 15 2 4" xfId="17154"/>
    <cellStyle name="Normal 37 2 6 2 15 3" xfId="20876"/>
    <cellStyle name="Normal 37 2 6 2 15 4" xfId="30252"/>
    <cellStyle name="Normal 37 2 6 2 15 5" xfId="33975"/>
    <cellStyle name="Normal 37 2 6 2 15 6" xfId="11742"/>
    <cellStyle name="Normal 37 2 6 2 16" xfId="2424"/>
    <cellStyle name="Normal 37 2 6 2 16 2" xfId="7898"/>
    <cellStyle name="Normal 37 2 6 2 16 2 2" xfId="39504"/>
    <cellStyle name="Normal 37 2 6 2 16 2 3" xfId="26647"/>
    <cellStyle name="Normal 37 2 6 2 16 2 4" xfId="17272"/>
    <cellStyle name="Normal 37 2 6 2 16 3" xfId="20994"/>
    <cellStyle name="Normal 37 2 6 2 16 4" xfId="30370"/>
    <cellStyle name="Normal 37 2 6 2 16 5" xfId="34093"/>
    <cellStyle name="Normal 37 2 6 2 16 6" xfId="11860"/>
    <cellStyle name="Normal 37 2 6 2 17" xfId="2541"/>
    <cellStyle name="Normal 37 2 6 2 17 2" xfId="8014"/>
    <cellStyle name="Normal 37 2 6 2 17 2 2" xfId="39620"/>
    <cellStyle name="Normal 37 2 6 2 17 2 3" xfId="26763"/>
    <cellStyle name="Normal 37 2 6 2 17 2 4" xfId="17388"/>
    <cellStyle name="Normal 37 2 6 2 17 3" xfId="21110"/>
    <cellStyle name="Normal 37 2 6 2 17 4" xfId="30486"/>
    <cellStyle name="Normal 37 2 6 2 17 5" xfId="34209"/>
    <cellStyle name="Normal 37 2 6 2 17 6" xfId="11976"/>
    <cellStyle name="Normal 37 2 6 2 18" xfId="2659"/>
    <cellStyle name="Normal 37 2 6 2 18 2" xfId="8131"/>
    <cellStyle name="Normal 37 2 6 2 18 2 2" xfId="39737"/>
    <cellStyle name="Normal 37 2 6 2 18 2 3" xfId="26880"/>
    <cellStyle name="Normal 37 2 6 2 18 2 4" xfId="17505"/>
    <cellStyle name="Normal 37 2 6 2 18 3" xfId="21227"/>
    <cellStyle name="Normal 37 2 6 2 18 4" xfId="30603"/>
    <cellStyle name="Normal 37 2 6 2 18 5" xfId="34326"/>
    <cellStyle name="Normal 37 2 6 2 18 6" xfId="12093"/>
    <cellStyle name="Normal 37 2 6 2 19" xfId="2779"/>
    <cellStyle name="Normal 37 2 6 2 19 2" xfId="8250"/>
    <cellStyle name="Normal 37 2 6 2 19 2 2" xfId="39856"/>
    <cellStyle name="Normal 37 2 6 2 19 2 3" xfId="26999"/>
    <cellStyle name="Normal 37 2 6 2 19 2 4" xfId="17624"/>
    <cellStyle name="Normal 37 2 6 2 19 3" xfId="21346"/>
    <cellStyle name="Normal 37 2 6 2 19 4" xfId="30722"/>
    <cellStyle name="Normal 37 2 6 2 19 5" xfId="34445"/>
    <cellStyle name="Normal 37 2 6 2 19 6" xfId="12212"/>
    <cellStyle name="Normal 37 2 6 2 2" xfId="318"/>
    <cellStyle name="Normal 37 2 6 2 2 2" xfId="709"/>
    <cellStyle name="Normal 37 2 6 2 2 2 2" xfId="5042"/>
    <cellStyle name="Normal 37 2 6 2 2 2 2 2" xfId="6300"/>
    <cellStyle name="Normal 37 2 6 2 2 2 2 2 2" xfId="37908"/>
    <cellStyle name="Normal 37 2 6 2 2 2 2 2 3" xfId="25051"/>
    <cellStyle name="Normal 37 2 6 2 2 2 2 2 4" xfId="15676"/>
    <cellStyle name="Normal 37 2 6 2 2 2 2 3" xfId="36650"/>
    <cellStyle name="Normal 37 2 6 2 2 2 2 4" xfId="23793"/>
    <cellStyle name="Normal 37 2 6 2 2 2 2 5" xfId="14418"/>
    <cellStyle name="Normal 37 2 6 2 2 2 3" xfId="5760"/>
    <cellStyle name="Normal 37 2 6 2 2 2 3 2" xfId="37368"/>
    <cellStyle name="Normal 37 2 6 2 2 2 3 3" xfId="24511"/>
    <cellStyle name="Normal 37 2 6 2 2 2 3 4" xfId="15136"/>
    <cellStyle name="Normal 37 2 6 2 2 2 4" xfId="4500"/>
    <cellStyle name="Normal 37 2 6 2 2 2 4 2" xfId="36114"/>
    <cellStyle name="Normal 37 2 6 2 2 2 4 3" xfId="23256"/>
    <cellStyle name="Normal 37 2 6 2 2 2 4 4" xfId="13881"/>
    <cellStyle name="Normal 37 2 6 2 2 2 5" xfId="32369"/>
    <cellStyle name="Normal 37 2 6 2 2 2 6" xfId="22733"/>
    <cellStyle name="Normal 37 2 6 2 2 2 7" xfId="10163"/>
    <cellStyle name="Normal 37 2 6 2 2 3" xfId="5041"/>
    <cellStyle name="Normal 37 2 6 2 2 3 2" xfId="6299"/>
    <cellStyle name="Normal 37 2 6 2 2 3 2 2" xfId="37907"/>
    <cellStyle name="Normal 37 2 6 2 2 3 2 3" xfId="25050"/>
    <cellStyle name="Normal 37 2 6 2 2 3 2 4" xfId="15675"/>
    <cellStyle name="Normal 37 2 6 2 2 3 3" xfId="36649"/>
    <cellStyle name="Normal 37 2 6 2 2 3 4" xfId="23792"/>
    <cellStyle name="Normal 37 2 6 2 2 3 5" xfId="14417"/>
    <cellStyle name="Normal 37 2 6 2 2 4" xfId="5644"/>
    <cellStyle name="Normal 37 2 6 2 2 4 2" xfId="37252"/>
    <cellStyle name="Normal 37 2 6 2 2 4 3" xfId="24395"/>
    <cellStyle name="Normal 37 2 6 2 2 4 4" xfId="15020"/>
    <cellStyle name="Normal 37 2 6 2 2 5" xfId="4384"/>
    <cellStyle name="Normal 37 2 6 2 2 5 2" xfId="35998"/>
    <cellStyle name="Normal 37 2 6 2 2 5 3" xfId="23140"/>
    <cellStyle name="Normal 37 2 6 2 2 5 4" xfId="13765"/>
    <cellStyle name="Normal 37 2 6 2 2 6" xfId="19297"/>
    <cellStyle name="Normal 37 2 6 2 2 7" xfId="28673"/>
    <cellStyle name="Normal 37 2 6 2 2 8" xfId="32128"/>
    <cellStyle name="Normal 37 2 6 2 2 9" xfId="9776"/>
    <cellStyle name="Normal 37 2 6 2 20" xfId="2894"/>
    <cellStyle name="Normal 37 2 6 2 20 2" xfId="8364"/>
    <cellStyle name="Normal 37 2 6 2 20 2 2" xfId="39970"/>
    <cellStyle name="Normal 37 2 6 2 20 2 3" xfId="27113"/>
    <cellStyle name="Normal 37 2 6 2 20 2 4" xfId="17738"/>
    <cellStyle name="Normal 37 2 6 2 20 3" xfId="21460"/>
    <cellStyle name="Normal 37 2 6 2 20 4" xfId="30836"/>
    <cellStyle name="Normal 37 2 6 2 20 5" xfId="34559"/>
    <cellStyle name="Normal 37 2 6 2 20 6" xfId="12326"/>
    <cellStyle name="Normal 37 2 6 2 21" xfId="3009"/>
    <cellStyle name="Normal 37 2 6 2 21 2" xfId="8478"/>
    <cellStyle name="Normal 37 2 6 2 21 2 2" xfId="40084"/>
    <cellStyle name="Normal 37 2 6 2 21 2 3" xfId="27227"/>
    <cellStyle name="Normal 37 2 6 2 21 2 4" xfId="17852"/>
    <cellStyle name="Normal 37 2 6 2 21 3" xfId="21574"/>
    <cellStyle name="Normal 37 2 6 2 21 4" xfId="30950"/>
    <cellStyle name="Normal 37 2 6 2 21 5" xfId="34673"/>
    <cellStyle name="Normal 37 2 6 2 21 6" xfId="12440"/>
    <cellStyle name="Normal 37 2 6 2 22" xfId="3124"/>
    <cellStyle name="Normal 37 2 6 2 22 2" xfId="8592"/>
    <cellStyle name="Normal 37 2 6 2 22 2 2" xfId="40198"/>
    <cellStyle name="Normal 37 2 6 2 22 2 3" xfId="27341"/>
    <cellStyle name="Normal 37 2 6 2 22 2 4" xfId="17966"/>
    <cellStyle name="Normal 37 2 6 2 22 3" xfId="21688"/>
    <cellStyle name="Normal 37 2 6 2 22 4" xfId="31064"/>
    <cellStyle name="Normal 37 2 6 2 22 5" xfId="34787"/>
    <cellStyle name="Normal 37 2 6 2 22 6" xfId="12554"/>
    <cellStyle name="Normal 37 2 6 2 23" xfId="3239"/>
    <cellStyle name="Normal 37 2 6 2 23 2" xfId="8706"/>
    <cellStyle name="Normal 37 2 6 2 23 2 2" xfId="40312"/>
    <cellStyle name="Normal 37 2 6 2 23 2 3" xfId="27455"/>
    <cellStyle name="Normal 37 2 6 2 23 2 4" xfId="18080"/>
    <cellStyle name="Normal 37 2 6 2 23 3" xfId="21802"/>
    <cellStyle name="Normal 37 2 6 2 23 4" xfId="31178"/>
    <cellStyle name="Normal 37 2 6 2 23 5" xfId="34901"/>
    <cellStyle name="Normal 37 2 6 2 23 6" xfId="12668"/>
    <cellStyle name="Normal 37 2 6 2 24" xfId="3354"/>
    <cellStyle name="Normal 37 2 6 2 24 2" xfId="8820"/>
    <cellStyle name="Normal 37 2 6 2 24 2 2" xfId="40426"/>
    <cellStyle name="Normal 37 2 6 2 24 2 3" xfId="27569"/>
    <cellStyle name="Normal 37 2 6 2 24 2 4" xfId="18194"/>
    <cellStyle name="Normal 37 2 6 2 24 3" xfId="21916"/>
    <cellStyle name="Normal 37 2 6 2 24 4" xfId="31292"/>
    <cellStyle name="Normal 37 2 6 2 24 5" xfId="35015"/>
    <cellStyle name="Normal 37 2 6 2 24 6" xfId="12782"/>
    <cellStyle name="Normal 37 2 6 2 25" xfId="3472"/>
    <cellStyle name="Normal 37 2 6 2 25 2" xfId="8937"/>
    <cellStyle name="Normal 37 2 6 2 25 2 2" xfId="40543"/>
    <cellStyle name="Normal 37 2 6 2 25 2 3" xfId="27686"/>
    <cellStyle name="Normal 37 2 6 2 25 2 4" xfId="18311"/>
    <cellStyle name="Normal 37 2 6 2 25 3" xfId="22033"/>
    <cellStyle name="Normal 37 2 6 2 25 4" xfId="31409"/>
    <cellStyle name="Normal 37 2 6 2 25 5" xfId="35132"/>
    <cellStyle name="Normal 37 2 6 2 25 6" xfId="12899"/>
    <cellStyle name="Normal 37 2 6 2 26" xfId="3592"/>
    <cellStyle name="Normal 37 2 6 2 26 2" xfId="9056"/>
    <cellStyle name="Normal 37 2 6 2 26 2 2" xfId="40662"/>
    <cellStyle name="Normal 37 2 6 2 26 2 3" xfId="27805"/>
    <cellStyle name="Normal 37 2 6 2 26 2 4" xfId="18430"/>
    <cellStyle name="Normal 37 2 6 2 26 3" xfId="22152"/>
    <cellStyle name="Normal 37 2 6 2 26 4" xfId="31528"/>
    <cellStyle name="Normal 37 2 6 2 26 5" xfId="35251"/>
    <cellStyle name="Normal 37 2 6 2 26 6" xfId="13018"/>
    <cellStyle name="Normal 37 2 6 2 27" xfId="3724"/>
    <cellStyle name="Normal 37 2 6 2 27 2" xfId="9187"/>
    <cellStyle name="Normal 37 2 6 2 27 2 2" xfId="40793"/>
    <cellStyle name="Normal 37 2 6 2 27 2 3" xfId="27936"/>
    <cellStyle name="Normal 37 2 6 2 27 2 4" xfId="18561"/>
    <cellStyle name="Normal 37 2 6 2 27 3" xfId="22283"/>
    <cellStyle name="Normal 37 2 6 2 27 4" xfId="31659"/>
    <cellStyle name="Normal 37 2 6 2 27 5" xfId="35382"/>
    <cellStyle name="Normal 37 2 6 2 27 6" xfId="13149"/>
    <cellStyle name="Normal 37 2 6 2 28" xfId="3840"/>
    <cellStyle name="Normal 37 2 6 2 28 2" xfId="9302"/>
    <cellStyle name="Normal 37 2 6 2 28 2 2" xfId="40908"/>
    <cellStyle name="Normal 37 2 6 2 28 2 3" xfId="28051"/>
    <cellStyle name="Normal 37 2 6 2 28 2 4" xfId="18676"/>
    <cellStyle name="Normal 37 2 6 2 28 3" xfId="22398"/>
    <cellStyle name="Normal 37 2 6 2 28 4" xfId="31774"/>
    <cellStyle name="Normal 37 2 6 2 28 5" xfId="35497"/>
    <cellStyle name="Normal 37 2 6 2 28 6" xfId="13264"/>
    <cellStyle name="Normal 37 2 6 2 29" xfId="3955"/>
    <cellStyle name="Normal 37 2 6 2 29 2" xfId="9416"/>
    <cellStyle name="Normal 37 2 6 2 29 2 2" xfId="41022"/>
    <cellStyle name="Normal 37 2 6 2 29 2 3" xfId="28165"/>
    <cellStyle name="Normal 37 2 6 2 29 2 4" xfId="18790"/>
    <cellStyle name="Normal 37 2 6 2 29 3" xfId="22512"/>
    <cellStyle name="Normal 37 2 6 2 29 4" xfId="31888"/>
    <cellStyle name="Normal 37 2 6 2 29 5" xfId="35611"/>
    <cellStyle name="Normal 37 2 6 2 29 6" xfId="13378"/>
    <cellStyle name="Normal 37 2 6 2 3" xfId="835"/>
    <cellStyle name="Normal 37 2 6 2 3 2" xfId="5043"/>
    <cellStyle name="Normal 37 2 6 2 3 2 2" xfId="6301"/>
    <cellStyle name="Normal 37 2 6 2 3 2 2 2" xfId="37909"/>
    <cellStyle name="Normal 37 2 6 2 3 2 2 3" xfId="25052"/>
    <cellStyle name="Normal 37 2 6 2 3 2 2 4" xfId="15677"/>
    <cellStyle name="Normal 37 2 6 2 3 2 3" xfId="36651"/>
    <cellStyle name="Normal 37 2 6 2 3 2 4" xfId="23794"/>
    <cellStyle name="Normal 37 2 6 2 3 2 5" xfId="14419"/>
    <cellStyle name="Normal 37 2 6 2 3 3" xfId="5761"/>
    <cellStyle name="Normal 37 2 6 2 3 3 2" xfId="37369"/>
    <cellStyle name="Normal 37 2 6 2 3 3 3" xfId="24512"/>
    <cellStyle name="Normal 37 2 6 2 3 3 4" xfId="15137"/>
    <cellStyle name="Normal 37 2 6 2 3 4" xfId="4501"/>
    <cellStyle name="Normal 37 2 6 2 3 4 2" xfId="36115"/>
    <cellStyle name="Normal 37 2 6 2 3 4 3" xfId="23257"/>
    <cellStyle name="Normal 37 2 6 2 3 4 4" xfId="13882"/>
    <cellStyle name="Normal 37 2 6 2 3 5" xfId="19422"/>
    <cellStyle name="Normal 37 2 6 2 3 6" xfId="28798"/>
    <cellStyle name="Normal 37 2 6 2 3 7" xfId="32249"/>
    <cellStyle name="Normal 37 2 6 2 3 8" xfId="10288"/>
    <cellStyle name="Normal 37 2 6 2 30" xfId="559"/>
    <cellStyle name="Normal 37 2 6 2 30 2" xfId="9536"/>
    <cellStyle name="Normal 37 2 6 2 30 2 2" xfId="41142"/>
    <cellStyle name="Normal 37 2 6 2 30 2 3" xfId="28285"/>
    <cellStyle name="Normal 37 2 6 2 30 2 4" xfId="18910"/>
    <cellStyle name="Normal 37 2 6 2 30 3" xfId="22632"/>
    <cellStyle name="Normal 37 2 6 2 30 4" xfId="28526"/>
    <cellStyle name="Normal 37 2 6 2 30 5" xfId="32490"/>
    <cellStyle name="Normal 37 2 6 2 30 6" xfId="10016"/>
    <cellStyle name="Normal 37 2 6 2 31" xfId="438"/>
    <cellStyle name="Normal 37 2 6 2 31 2" xfId="6935"/>
    <cellStyle name="Normal 37 2 6 2 31 2 2" xfId="38541"/>
    <cellStyle name="Normal 37 2 6 2 31 2 3" xfId="25684"/>
    <cellStyle name="Normal 37 2 6 2 31 2 4" xfId="16309"/>
    <cellStyle name="Normal 37 2 6 2 31 3" xfId="19150"/>
    <cellStyle name="Normal 37 2 6 2 31 4" xfId="9896"/>
    <cellStyle name="Normal 37 2 6 2 32" xfId="4120"/>
    <cellStyle name="Normal 37 2 6 2 32 2" xfId="35734"/>
    <cellStyle name="Normal 37 2 6 2 32 3" xfId="22876"/>
    <cellStyle name="Normal 37 2 6 2 32 4" xfId="13501"/>
    <cellStyle name="Normal 37 2 6 2 33" xfId="19030"/>
    <cellStyle name="Normal 37 2 6 2 34" xfId="28406"/>
    <cellStyle name="Normal 37 2 6 2 35" xfId="32008"/>
    <cellStyle name="Normal 37 2 6 2 36" xfId="9656"/>
    <cellStyle name="Normal 37 2 6 2 4" xfId="952"/>
    <cellStyle name="Normal 37 2 6 2 4 2" xfId="5044"/>
    <cellStyle name="Normal 37 2 6 2 4 2 2" xfId="6302"/>
    <cellStyle name="Normal 37 2 6 2 4 2 2 2" xfId="37910"/>
    <cellStyle name="Normal 37 2 6 2 4 2 2 3" xfId="25053"/>
    <cellStyle name="Normal 37 2 6 2 4 2 2 4" xfId="15678"/>
    <cellStyle name="Normal 37 2 6 2 4 2 3" xfId="36652"/>
    <cellStyle name="Normal 37 2 6 2 4 2 4" xfId="23795"/>
    <cellStyle name="Normal 37 2 6 2 4 2 5" xfId="14420"/>
    <cellStyle name="Normal 37 2 6 2 4 3" xfId="5981"/>
    <cellStyle name="Normal 37 2 6 2 4 3 2" xfId="37589"/>
    <cellStyle name="Normal 37 2 6 2 4 3 3" xfId="24732"/>
    <cellStyle name="Normal 37 2 6 2 4 3 4" xfId="15357"/>
    <cellStyle name="Normal 37 2 6 2 4 4" xfId="4722"/>
    <cellStyle name="Normal 37 2 6 2 4 4 2" xfId="36333"/>
    <cellStyle name="Normal 37 2 6 2 4 4 3" xfId="23476"/>
    <cellStyle name="Normal 37 2 6 2 4 4 4" xfId="14101"/>
    <cellStyle name="Normal 37 2 6 2 4 5" xfId="19538"/>
    <cellStyle name="Normal 37 2 6 2 4 6" xfId="28914"/>
    <cellStyle name="Normal 37 2 6 2 4 7" xfId="32638"/>
    <cellStyle name="Normal 37 2 6 2 4 8" xfId="10404"/>
    <cellStyle name="Normal 37 2 6 2 5" xfId="1068"/>
    <cellStyle name="Normal 37 2 6 2 5 2" xfId="6298"/>
    <cellStyle name="Normal 37 2 6 2 5 2 2" xfId="37906"/>
    <cellStyle name="Normal 37 2 6 2 5 2 3" xfId="25049"/>
    <cellStyle name="Normal 37 2 6 2 5 2 4" xfId="15674"/>
    <cellStyle name="Normal 37 2 6 2 5 3" xfId="5040"/>
    <cellStyle name="Normal 37 2 6 2 5 3 2" xfId="36648"/>
    <cellStyle name="Normal 37 2 6 2 5 3 3" xfId="23791"/>
    <cellStyle name="Normal 37 2 6 2 5 3 4" xfId="14416"/>
    <cellStyle name="Normal 37 2 6 2 5 4" xfId="19653"/>
    <cellStyle name="Normal 37 2 6 2 5 5" xfId="29029"/>
    <cellStyle name="Normal 37 2 6 2 5 6" xfId="32753"/>
    <cellStyle name="Normal 37 2 6 2 5 7" xfId="10519"/>
    <cellStyle name="Normal 37 2 6 2 6" xfId="1184"/>
    <cellStyle name="Normal 37 2 6 2 6 2" xfId="6807"/>
    <cellStyle name="Normal 37 2 6 2 6 2 2" xfId="38413"/>
    <cellStyle name="Normal 37 2 6 2 6 2 3" xfId="25556"/>
    <cellStyle name="Normal 37 2 6 2 6 2 4" xfId="16181"/>
    <cellStyle name="Normal 37 2 6 2 6 3" xfId="4237"/>
    <cellStyle name="Normal 37 2 6 2 6 3 2" xfId="35851"/>
    <cellStyle name="Normal 37 2 6 2 6 3 3" xfId="22993"/>
    <cellStyle name="Normal 37 2 6 2 6 3 4" xfId="13618"/>
    <cellStyle name="Normal 37 2 6 2 6 4" xfId="19768"/>
    <cellStyle name="Normal 37 2 6 2 6 5" xfId="29144"/>
    <cellStyle name="Normal 37 2 6 2 6 6" xfId="32868"/>
    <cellStyle name="Normal 37 2 6 2 6 7" xfId="10634"/>
    <cellStyle name="Normal 37 2 6 2 7" xfId="1299"/>
    <cellStyle name="Normal 37 2 6 2 7 2" xfId="5493"/>
    <cellStyle name="Normal 37 2 6 2 7 2 2" xfId="37101"/>
    <cellStyle name="Normal 37 2 6 2 7 2 3" xfId="24244"/>
    <cellStyle name="Normal 37 2 6 2 7 2 4" xfId="14869"/>
    <cellStyle name="Normal 37 2 6 2 7 3" xfId="19882"/>
    <cellStyle name="Normal 37 2 6 2 7 4" xfId="29258"/>
    <cellStyle name="Normal 37 2 6 2 7 5" xfId="32982"/>
    <cellStyle name="Normal 37 2 6 2 7 6" xfId="10748"/>
    <cellStyle name="Normal 37 2 6 2 8" xfId="1414"/>
    <cellStyle name="Normal 37 2 6 2 8 2" xfId="7036"/>
    <cellStyle name="Normal 37 2 6 2 8 2 2" xfId="38642"/>
    <cellStyle name="Normal 37 2 6 2 8 2 3" xfId="25785"/>
    <cellStyle name="Normal 37 2 6 2 8 2 4" xfId="16410"/>
    <cellStyle name="Normal 37 2 6 2 8 3" xfId="19996"/>
    <cellStyle name="Normal 37 2 6 2 8 4" xfId="29372"/>
    <cellStyle name="Normal 37 2 6 2 8 5" xfId="33096"/>
    <cellStyle name="Normal 37 2 6 2 8 6" xfId="10862"/>
    <cellStyle name="Normal 37 2 6 2 9" xfId="1529"/>
    <cellStyle name="Normal 37 2 6 2 9 2" xfId="6941"/>
    <cellStyle name="Normal 37 2 6 2 9 2 2" xfId="38547"/>
    <cellStyle name="Normal 37 2 6 2 9 2 3" xfId="25690"/>
    <cellStyle name="Normal 37 2 6 2 9 2 4" xfId="16315"/>
    <cellStyle name="Normal 37 2 6 2 9 3" xfId="20110"/>
    <cellStyle name="Normal 37 2 6 2 9 4" xfId="29486"/>
    <cellStyle name="Normal 37 2 6 2 9 5" xfId="33210"/>
    <cellStyle name="Normal 37 2 6 2 9 6" xfId="10976"/>
    <cellStyle name="Normal 37 2 6 20" xfId="2746"/>
    <cellStyle name="Normal 37 2 6 20 2" xfId="8217"/>
    <cellStyle name="Normal 37 2 6 20 2 2" xfId="39823"/>
    <cellStyle name="Normal 37 2 6 20 2 3" xfId="26966"/>
    <cellStyle name="Normal 37 2 6 20 2 4" xfId="17591"/>
    <cellStyle name="Normal 37 2 6 20 3" xfId="21313"/>
    <cellStyle name="Normal 37 2 6 20 4" xfId="30689"/>
    <cellStyle name="Normal 37 2 6 20 5" xfId="34412"/>
    <cellStyle name="Normal 37 2 6 20 6" xfId="12179"/>
    <cellStyle name="Normal 37 2 6 21" xfId="2861"/>
    <cellStyle name="Normal 37 2 6 21 2" xfId="8331"/>
    <cellStyle name="Normal 37 2 6 21 2 2" xfId="39937"/>
    <cellStyle name="Normal 37 2 6 21 2 3" xfId="27080"/>
    <cellStyle name="Normal 37 2 6 21 2 4" xfId="17705"/>
    <cellStyle name="Normal 37 2 6 21 3" xfId="21427"/>
    <cellStyle name="Normal 37 2 6 21 4" xfId="30803"/>
    <cellStyle name="Normal 37 2 6 21 5" xfId="34526"/>
    <cellStyle name="Normal 37 2 6 21 6" xfId="12293"/>
    <cellStyle name="Normal 37 2 6 22" xfId="2976"/>
    <cellStyle name="Normal 37 2 6 22 2" xfId="8445"/>
    <cellStyle name="Normal 37 2 6 22 2 2" xfId="40051"/>
    <cellStyle name="Normal 37 2 6 22 2 3" xfId="27194"/>
    <cellStyle name="Normal 37 2 6 22 2 4" xfId="17819"/>
    <cellStyle name="Normal 37 2 6 22 3" xfId="21541"/>
    <cellStyle name="Normal 37 2 6 22 4" xfId="30917"/>
    <cellStyle name="Normal 37 2 6 22 5" xfId="34640"/>
    <cellStyle name="Normal 37 2 6 22 6" xfId="12407"/>
    <cellStyle name="Normal 37 2 6 23" xfId="3091"/>
    <cellStyle name="Normal 37 2 6 23 2" xfId="8559"/>
    <cellStyle name="Normal 37 2 6 23 2 2" xfId="40165"/>
    <cellStyle name="Normal 37 2 6 23 2 3" xfId="27308"/>
    <cellStyle name="Normal 37 2 6 23 2 4" xfId="17933"/>
    <cellStyle name="Normal 37 2 6 23 3" xfId="21655"/>
    <cellStyle name="Normal 37 2 6 23 4" xfId="31031"/>
    <cellStyle name="Normal 37 2 6 23 5" xfId="34754"/>
    <cellStyle name="Normal 37 2 6 23 6" xfId="12521"/>
    <cellStyle name="Normal 37 2 6 24" xfId="3206"/>
    <cellStyle name="Normal 37 2 6 24 2" xfId="8673"/>
    <cellStyle name="Normal 37 2 6 24 2 2" xfId="40279"/>
    <cellStyle name="Normal 37 2 6 24 2 3" xfId="27422"/>
    <cellStyle name="Normal 37 2 6 24 2 4" xfId="18047"/>
    <cellStyle name="Normal 37 2 6 24 3" xfId="21769"/>
    <cellStyle name="Normal 37 2 6 24 4" xfId="31145"/>
    <cellStyle name="Normal 37 2 6 24 5" xfId="34868"/>
    <cellStyle name="Normal 37 2 6 24 6" xfId="12635"/>
    <cellStyle name="Normal 37 2 6 25" xfId="3321"/>
    <cellStyle name="Normal 37 2 6 25 2" xfId="8787"/>
    <cellStyle name="Normal 37 2 6 25 2 2" xfId="40393"/>
    <cellStyle name="Normal 37 2 6 25 2 3" xfId="27536"/>
    <cellStyle name="Normal 37 2 6 25 2 4" xfId="18161"/>
    <cellStyle name="Normal 37 2 6 25 3" xfId="21883"/>
    <cellStyle name="Normal 37 2 6 25 4" xfId="31259"/>
    <cellStyle name="Normal 37 2 6 25 5" xfId="34982"/>
    <cellStyle name="Normal 37 2 6 25 6" xfId="12749"/>
    <cellStyle name="Normal 37 2 6 26" xfId="3439"/>
    <cellStyle name="Normal 37 2 6 26 2" xfId="8904"/>
    <cellStyle name="Normal 37 2 6 26 2 2" xfId="40510"/>
    <cellStyle name="Normal 37 2 6 26 2 3" xfId="27653"/>
    <cellStyle name="Normal 37 2 6 26 2 4" xfId="18278"/>
    <cellStyle name="Normal 37 2 6 26 3" xfId="22000"/>
    <cellStyle name="Normal 37 2 6 26 4" xfId="31376"/>
    <cellStyle name="Normal 37 2 6 26 5" xfId="35099"/>
    <cellStyle name="Normal 37 2 6 26 6" xfId="12866"/>
    <cellStyle name="Normal 37 2 6 27" xfId="3559"/>
    <cellStyle name="Normal 37 2 6 27 2" xfId="9023"/>
    <cellStyle name="Normal 37 2 6 27 2 2" xfId="40629"/>
    <cellStyle name="Normal 37 2 6 27 2 3" xfId="27772"/>
    <cellStyle name="Normal 37 2 6 27 2 4" xfId="18397"/>
    <cellStyle name="Normal 37 2 6 27 3" xfId="22119"/>
    <cellStyle name="Normal 37 2 6 27 4" xfId="31495"/>
    <cellStyle name="Normal 37 2 6 27 5" xfId="35218"/>
    <cellStyle name="Normal 37 2 6 27 6" xfId="12985"/>
    <cellStyle name="Normal 37 2 6 28" xfId="3691"/>
    <cellStyle name="Normal 37 2 6 28 2" xfId="9154"/>
    <cellStyle name="Normal 37 2 6 28 2 2" xfId="40760"/>
    <cellStyle name="Normal 37 2 6 28 2 3" xfId="27903"/>
    <cellStyle name="Normal 37 2 6 28 2 4" xfId="18528"/>
    <cellStyle name="Normal 37 2 6 28 3" xfId="22250"/>
    <cellStyle name="Normal 37 2 6 28 4" xfId="31626"/>
    <cellStyle name="Normal 37 2 6 28 5" xfId="35349"/>
    <cellStyle name="Normal 37 2 6 28 6" xfId="13116"/>
    <cellStyle name="Normal 37 2 6 29" xfId="3807"/>
    <cellStyle name="Normal 37 2 6 29 2" xfId="9269"/>
    <cellStyle name="Normal 37 2 6 29 2 2" xfId="40875"/>
    <cellStyle name="Normal 37 2 6 29 2 3" xfId="28018"/>
    <cellStyle name="Normal 37 2 6 29 2 4" xfId="18643"/>
    <cellStyle name="Normal 37 2 6 29 3" xfId="22365"/>
    <cellStyle name="Normal 37 2 6 29 4" xfId="31741"/>
    <cellStyle name="Normal 37 2 6 29 5" xfId="35464"/>
    <cellStyle name="Normal 37 2 6 29 6" xfId="13231"/>
    <cellStyle name="Normal 37 2 6 3" xfId="285"/>
    <cellStyle name="Normal 37 2 6 3 2" xfId="648"/>
    <cellStyle name="Normal 37 2 6 3 2 2" xfId="5046"/>
    <cellStyle name="Normal 37 2 6 3 2 2 2" xfId="6304"/>
    <cellStyle name="Normal 37 2 6 3 2 2 2 2" xfId="37912"/>
    <cellStyle name="Normal 37 2 6 3 2 2 2 3" xfId="25055"/>
    <cellStyle name="Normal 37 2 6 3 2 2 2 4" xfId="15680"/>
    <cellStyle name="Normal 37 2 6 3 2 2 3" xfId="36654"/>
    <cellStyle name="Normal 37 2 6 3 2 2 4" xfId="23797"/>
    <cellStyle name="Normal 37 2 6 3 2 2 5" xfId="14422"/>
    <cellStyle name="Normal 37 2 6 3 2 3" xfId="5762"/>
    <cellStyle name="Normal 37 2 6 3 2 3 2" xfId="37370"/>
    <cellStyle name="Normal 37 2 6 3 2 3 3" xfId="24513"/>
    <cellStyle name="Normal 37 2 6 3 2 3 4" xfId="15138"/>
    <cellStyle name="Normal 37 2 6 3 2 4" xfId="4502"/>
    <cellStyle name="Normal 37 2 6 3 2 4 2" xfId="36116"/>
    <cellStyle name="Normal 37 2 6 3 2 4 3" xfId="23258"/>
    <cellStyle name="Normal 37 2 6 3 2 4 4" xfId="13883"/>
    <cellStyle name="Normal 37 2 6 3 2 5" xfId="32336"/>
    <cellStyle name="Normal 37 2 6 3 2 6" xfId="22673"/>
    <cellStyle name="Normal 37 2 6 3 2 7" xfId="10103"/>
    <cellStyle name="Normal 37 2 6 3 3" xfId="5045"/>
    <cellStyle name="Normal 37 2 6 3 3 2" xfId="6303"/>
    <cellStyle name="Normal 37 2 6 3 3 2 2" xfId="37911"/>
    <cellStyle name="Normal 37 2 6 3 3 2 3" xfId="25054"/>
    <cellStyle name="Normal 37 2 6 3 3 2 4" xfId="15679"/>
    <cellStyle name="Normal 37 2 6 3 3 3" xfId="36653"/>
    <cellStyle name="Normal 37 2 6 3 3 4" xfId="23796"/>
    <cellStyle name="Normal 37 2 6 3 3 5" xfId="14421"/>
    <cellStyle name="Normal 37 2 6 3 4" xfId="5583"/>
    <cellStyle name="Normal 37 2 6 3 4 2" xfId="37191"/>
    <cellStyle name="Normal 37 2 6 3 4 3" xfId="24334"/>
    <cellStyle name="Normal 37 2 6 3 4 4" xfId="14959"/>
    <cellStyle name="Normal 37 2 6 3 5" xfId="4324"/>
    <cellStyle name="Normal 37 2 6 3 5 2" xfId="35938"/>
    <cellStyle name="Normal 37 2 6 3 5 3" xfId="23080"/>
    <cellStyle name="Normal 37 2 6 3 5 4" xfId="13705"/>
    <cellStyle name="Normal 37 2 6 3 6" xfId="19237"/>
    <cellStyle name="Normal 37 2 6 3 7" xfId="28613"/>
    <cellStyle name="Normal 37 2 6 3 8" xfId="32095"/>
    <cellStyle name="Normal 37 2 6 3 9" xfId="9743"/>
    <cellStyle name="Normal 37 2 6 30" xfId="3922"/>
    <cellStyle name="Normal 37 2 6 30 2" xfId="9383"/>
    <cellStyle name="Normal 37 2 6 30 2 2" xfId="40989"/>
    <cellStyle name="Normal 37 2 6 30 2 3" xfId="28132"/>
    <cellStyle name="Normal 37 2 6 30 2 4" xfId="18757"/>
    <cellStyle name="Normal 37 2 6 30 3" xfId="22479"/>
    <cellStyle name="Normal 37 2 6 30 4" xfId="31855"/>
    <cellStyle name="Normal 37 2 6 30 5" xfId="35578"/>
    <cellStyle name="Normal 37 2 6 30 6" xfId="13345"/>
    <cellStyle name="Normal 37 2 6 31" xfId="526"/>
    <cellStyle name="Normal 37 2 6 31 2" xfId="9503"/>
    <cellStyle name="Normal 37 2 6 31 2 2" xfId="41109"/>
    <cellStyle name="Normal 37 2 6 31 2 3" xfId="28252"/>
    <cellStyle name="Normal 37 2 6 31 2 4" xfId="18877"/>
    <cellStyle name="Normal 37 2 6 31 3" xfId="22599"/>
    <cellStyle name="Normal 37 2 6 31 4" xfId="28493"/>
    <cellStyle name="Normal 37 2 6 31 5" xfId="32457"/>
    <cellStyle name="Normal 37 2 6 31 6" xfId="9983"/>
    <cellStyle name="Normal 37 2 6 32" xfId="405"/>
    <cellStyle name="Normal 37 2 6 32 2" xfId="6619"/>
    <cellStyle name="Normal 37 2 6 32 2 2" xfId="38227"/>
    <cellStyle name="Normal 37 2 6 32 2 3" xfId="25370"/>
    <cellStyle name="Normal 37 2 6 32 2 4" xfId="15995"/>
    <cellStyle name="Normal 37 2 6 32 3" xfId="19117"/>
    <cellStyle name="Normal 37 2 6 32 4" xfId="9863"/>
    <cellStyle name="Normal 37 2 6 33" xfId="4087"/>
    <cellStyle name="Normal 37 2 6 33 2" xfId="35701"/>
    <cellStyle name="Normal 37 2 6 33 3" xfId="22843"/>
    <cellStyle name="Normal 37 2 6 33 4" xfId="13468"/>
    <cellStyle name="Normal 37 2 6 34" xfId="18997"/>
    <cellStyle name="Normal 37 2 6 35" xfId="28373"/>
    <cellStyle name="Normal 37 2 6 36" xfId="31975"/>
    <cellStyle name="Normal 37 2 6 37" xfId="9623"/>
    <cellStyle name="Normal 37 2 6 4" xfId="802"/>
    <cellStyle name="Normal 37 2 6 4 2" xfId="5047"/>
    <cellStyle name="Normal 37 2 6 4 2 2" xfId="6305"/>
    <cellStyle name="Normal 37 2 6 4 2 2 2" xfId="37913"/>
    <cellStyle name="Normal 37 2 6 4 2 2 3" xfId="25056"/>
    <cellStyle name="Normal 37 2 6 4 2 2 4" xfId="15681"/>
    <cellStyle name="Normal 37 2 6 4 2 3" xfId="36655"/>
    <cellStyle name="Normal 37 2 6 4 2 4" xfId="23798"/>
    <cellStyle name="Normal 37 2 6 4 2 5" xfId="14423"/>
    <cellStyle name="Normal 37 2 6 4 3" xfId="5763"/>
    <cellStyle name="Normal 37 2 6 4 3 2" xfId="37371"/>
    <cellStyle name="Normal 37 2 6 4 3 3" xfId="24514"/>
    <cellStyle name="Normal 37 2 6 4 3 4" xfId="15139"/>
    <cellStyle name="Normal 37 2 6 4 4" xfId="4503"/>
    <cellStyle name="Normal 37 2 6 4 4 2" xfId="36117"/>
    <cellStyle name="Normal 37 2 6 4 4 3" xfId="23259"/>
    <cellStyle name="Normal 37 2 6 4 4 4" xfId="13884"/>
    <cellStyle name="Normal 37 2 6 4 5" xfId="19389"/>
    <cellStyle name="Normal 37 2 6 4 6" xfId="28765"/>
    <cellStyle name="Normal 37 2 6 4 7" xfId="32216"/>
    <cellStyle name="Normal 37 2 6 4 8" xfId="10255"/>
    <cellStyle name="Normal 37 2 6 5" xfId="919"/>
    <cellStyle name="Normal 37 2 6 5 2" xfId="5048"/>
    <cellStyle name="Normal 37 2 6 5 2 2" xfId="6306"/>
    <cellStyle name="Normal 37 2 6 5 2 2 2" xfId="37914"/>
    <cellStyle name="Normal 37 2 6 5 2 2 3" xfId="25057"/>
    <cellStyle name="Normal 37 2 6 5 2 2 4" xfId="15682"/>
    <cellStyle name="Normal 37 2 6 5 2 3" xfId="36656"/>
    <cellStyle name="Normal 37 2 6 5 2 4" xfId="23799"/>
    <cellStyle name="Normal 37 2 6 5 2 5" xfId="14424"/>
    <cellStyle name="Normal 37 2 6 5 3" xfId="5948"/>
    <cellStyle name="Normal 37 2 6 5 3 2" xfId="37556"/>
    <cellStyle name="Normal 37 2 6 5 3 3" xfId="24699"/>
    <cellStyle name="Normal 37 2 6 5 3 4" xfId="15324"/>
    <cellStyle name="Normal 37 2 6 5 4" xfId="4689"/>
    <cellStyle name="Normal 37 2 6 5 4 2" xfId="36300"/>
    <cellStyle name="Normal 37 2 6 5 4 3" xfId="23443"/>
    <cellStyle name="Normal 37 2 6 5 4 4" xfId="14068"/>
    <cellStyle name="Normal 37 2 6 5 5" xfId="19505"/>
    <cellStyle name="Normal 37 2 6 5 6" xfId="28881"/>
    <cellStyle name="Normal 37 2 6 5 7" xfId="32605"/>
    <cellStyle name="Normal 37 2 6 5 8" xfId="10371"/>
    <cellStyle name="Normal 37 2 6 6" xfId="1035"/>
    <cellStyle name="Normal 37 2 6 6 2" xfId="6297"/>
    <cellStyle name="Normal 37 2 6 6 2 2" xfId="37905"/>
    <cellStyle name="Normal 37 2 6 6 2 3" xfId="25048"/>
    <cellStyle name="Normal 37 2 6 6 2 4" xfId="15673"/>
    <cellStyle name="Normal 37 2 6 6 3" xfId="5039"/>
    <cellStyle name="Normal 37 2 6 6 3 2" xfId="36647"/>
    <cellStyle name="Normal 37 2 6 6 3 3" xfId="23790"/>
    <cellStyle name="Normal 37 2 6 6 3 4" xfId="14415"/>
    <cellStyle name="Normal 37 2 6 6 4" xfId="19620"/>
    <cellStyle name="Normal 37 2 6 6 5" xfId="28996"/>
    <cellStyle name="Normal 37 2 6 6 6" xfId="32720"/>
    <cellStyle name="Normal 37 2 6 6 7" xfId="10486"/>
    <cellStyle name="Normal 37 2 6 7" xfId="1151"/>
    <cellStyle name="Normal 37 2 6 7 2" xfId="6917"/>
    <cellStyle name="Normal 37 2 6 7 2 2" xfId="38523"/>
    <cellStyle name="Normal 37 2 6 7 2 3" xfId="25666"/>
    <cellStyle name="Normal 37 2 6 7 2 4" xfId="16291"/>
    <cellStyle name="Normal 37 2 6 7 3" xfId="4204"/>
    <cellStyle name="Normal 37 2 6 7 3 2" xfId="35818"/>
    <cellStyle name="Normal 37 2 6 7 3 3" xfId="22960"/>
    <cellStyle name="Normal 37 2 6 7 3 4" xfId="13585"/>
    <cellStyle name="Normal 37 2 6 7 4" xfId="19735"/>
    <cellStyle name="Normal 37 2 6 7 5" xfId="29111"/>
    <cellStyle name="Normal 37 2 6 7 6" xfId="32835"/>
    <cellStyle name="Normal 37 2 6 7 7" xfId="10601"/>
    <cellStyle name="Normal 37 2 6 8" xfId="1266"/>
    <cellStyle name="Normal 37 2 6 8 2" xfId="5460"/>
    <cellStyle name="Normal 37 2 6 8 2 2" xfId="37068"/>
    <cellStyle name="Normal 37 2 6 8 2 3" xfId="24211"/>
    <cellStyle name="Normal 37 2 6 8 2 4" xfId="14836"/>
    <cellStyle name="Normal 37 2 6 8 3" xfId="19849"/>
    <cellStyle name="Normal 37 2 6 8 4" xfId="29225"/>
    <cellStyle name="Normal 37 2 6 8 5" xfId="32949"/>
    <cellStyle name="Normal 37 2 6 8 6" xfId="10715"/>
    <cellStyle name="Normal 37 2 6 9" xfId="1381"/>
    <cellStyle name="Normal 37 2 6 9 2" xfId="5373"/>
    <cellStyle name="Normal 37 2 6 9 2 2" xfId="36981"/>
    <cellStyle name="Normal 37 2 6 9 2 3" xfId="24124"/>
    <cellStyle name="Normal 37 2 6 9 2 4" xfId="14749"/>
    <cellStyle name="Normal 37 2 6 9 3" xfId="19963"/>
    <cellStyle name="Normal 37 2 6 9 4" xfId="29339"/>
    <cellStyle name="Normal 37 2 6 9 5" xfId="33063"/>
    <cellStyle name="Normal 37 2 6 9 6" xfId="10829"/>
    <cellStyle name="Normal 37 2 7" xfId="192"/>
    <cellStyle name="Normal 37 2 7 10" xfId="1656"/>
    <cellStyle name="Normal 37 2 7 10 2" xfId="7136"/>
    <cellStyle name="Normal 37 2 7 10 2 2" xfId="38742"/>
    <cellStyle name="Normal 37 2 7 10 2 3" xfId="25885"/>
    <cellStyle name="Normal 37 2 7 10 2 4" xfId="16510"/>
    <cellStyle name="Normal 37 2 7 10 3" xfId="20232"/>
    <cellStyle name="Normal 37 2 7 10 4" xfId="29608"/>
    <cellStyle name="Normal 37 2 7 10 5" xfId="33331"/>
    <cellStyle name="Normal 37 2 7 10 6" xfId="11098"/>
    <cellStyle name="Normal 37 2 7 11" xfId="1772"/>
    <cellStyle name="Normal 37 2 7 11 2" xfId="7251"/>
    <cellStyle name="Normal 37 2 7 11 2 2" xfId="38857"/>
    <cellStyle name="Normal 37 2 7 11 2 3" xfId="26000"/>
    <cellStyle name="Normal 37 2 7 11 2 4" xfId="16625"/>
    <cellStyle name="Normal 37 2 7 11 3" xfId="20347"/>
    <cellStyle name="Normal 37 2 7 11 4" xfId="29723"/>
    <cellStyle name="Normal 37 2 7 11 5" xfId="33446"/>
    <cellStyle name="Normal 37 2 7 11 6" xfId="11213"/>
    <cellStyle name="Normal 37 2 7 12" xfId="1946"/>
    <cellStyle name="Normal 37 2 7 12 2" xfId="7424"/>
    <cellStyle name="Normal 37 2 7 12 2 2" xfId="39030"/>
    <cellStyle name="Normal 37 2 7 12 2 3" xfId="26173"/>
    <cellStyle name="Normal 37 2 7 12 2 4" xfId="16798"/>
    <cellStyle name="Normal 37 2 7 12 3" xfId="20520"/>
    <cellStyle name="Normal 37 2 7 12 4" xfId="29896"/>
    <cellStyle name="Normal 37 2 7 12 5" xfId="33619"/>
    <cellStyle name="Normal 37 2 7 12 6" xfId="11386"/>
    <cellStyle name="Normal 37 2 7 13" xfId="2064"/>
    <cellStyle name="Normal 37 2 7 13 2" xfId="7541"/>
    <cellStyle name="Normal 37 2 7 13 2 2" xfId="39147"/>
    <cellStyle name="Normal 37 2 7 13 2 3" xfId="26290"/>
    <cellStyle name="Normal 37 2 7 13 2 4" xfId="16915"/>
    <cellStyle name="Normal 37 2 7 13 3" xfId="20637"/>
    <cellStyle name="Normal 37 2 7 13 4" xfId="30013"/>
    <cellStyle name="Normal 37 2 7 13 5" xfId="33736"/>
    <cellStyle name="Normal 37 2 7 13 6" xfId="11503"/>
    <cellStyle name="Normal 37 2 7 14" xfId="2181"/>
    <cellStyle name="Normal 37 2 7 14 2" xfId="7657"/>
    <cellStyle name="Normal 37 2 7 14 2 2" xfId="39263"/>
    <cellStyle name="Normal 37 2 7 14 2 3" xfId="26406"/>
    <cellStyle name="Normal 37 2 7 14 2 4" xfId="17031"/>
    <cellStyle name="Normal 37 2 7 14 3" xfId="20753"/>
    <cellStyle name="Normal 37 2 7 14 4" xfId="30129"/>
    <cellStyle name="Normal 37 2 7 14 5" xfId="33852"/>
    <cellStyle name="Normal 37 2 7 14 6" xfId="11619"/>
    <cellStyle name="Normal 37 2 7 15" xfId="2300"/>
    <cellStyle name="Normal 37 2 7 15 2" xfId="7775"/>
    <cellStyle name="Normal 37 2 7 15 2 2" xfId="39381"/>
    <cellStyle name="Normal 37 2 7 15 2 3" xfId="26524"/>
    <cellStyle name="Normal 37 2 7 15 2 4" xfId="17149"/>
    <cellStyle name="Normal 37 2 7 15 3" xfId="20871"/>
    <cellStyle name="Normal 37 2 7 15 4" xfId="30247"/>
    <cellStyle name="Normal 37 2 7 15 5" xfId="33970"/>
    <cellStyle name="Normal 37 2 7 15 6" xfId="11737"/>
    <cellStyle name="Normal 37 2 7 16" xfId="2419"/>
    <cellStyle name="Normal 37 2 7 16 2" xfId="7893"/>
    <cellStyle name="Normal 37 2 7 16 2 2" xfId="39499"/>
    <cellStyle name="Normal 37 2 7 16 2 3" xfId="26642"/>
    <cellStyle name="Normal 37 2 7 16 2 4" xfId="17267"/>
    <cellStyle name="Normal 37 2 7 16 3" xfId="20989"/>
    <cellStyle name="Normal 37 2 7 16 4" xfId="30365"/>
    <cellStyle name="Normal 37 2 7 16 5" xfId="34088"/>
    <cellStyle name="Normal 37 2 7 16 6" xfId="11855"/>
    <cellStyle name="Normal 37 2 7 17" xfId="2536"/>
    <cellStyle name="Normal 37 2 7 17 2" xfId="8009"/>
    <cellStyle name="Normal 37 2 7 17 2 2" xfId="39615"/>
    <cellStyle name="Normal 37 2 7 17 2 3" xfId="26758"/>
    <cellStyle name="Normal 37 2 7 17 2 4" xfId="17383"/>
    <cellStyle name="Normal 37 2 7 17 3" xfId="21105"/>
    <cellStyle name="Normal 37 2 7 17 4" xfId="30481"/>
    <cellStyle name="Normal 37 2 7 17 5" xfId="34204"/>
    <cellStyle name="Normal 37 2 7 17 6" xfId="11971"/>
    <cellStyle name="Normal 37 2 7 18" xfId="2654"/>
    <cellStyle name="Normal 37 2 7 18 2" xfId="8126"/>
    <cellStyle name="Normal 37 2 7 18 2 2" xfId="39732"/>
    <cellStyle name="Normal 37 2 7 18 2 3" xfId="26875"/>
    <cellStyle name="Normal 37 2 7 18 2 4" xfId="17500"/>
    <cellStyle name="Normal 37 2 7 18 3" xfId="21222"/>
    <cellStyle name="Normal 37 2 7 18 4" xfId="30598"/>
    <cellStyle name="Normal 37 2 7 18 5" xfId="34321"/>
    <cellStyle name="Normal 37 2 7 18 6" xfId="12088"/>
    <cellStyle name="Normal 37 2 7 19" xfId="2774"/>
    <cellStyle name="Normal 37 2 7 19 2" xfId="8245"/>
    <cellStyle name="Normal 37 2 7 19 2 2" xfId="39851"/>
    <cellStyle name="Normal 37 2 7 19 2 3" xfId="26994"/>
    <cellStyle name="Normal 37 2 7 19 2 4" xfId="17619"/>
    <cellStyle name="Normal 37 2 7 19 3" xfId="21341"/>
    <cellStyle name="Normal 37 2 7 19 4" xfId="30717"/>
    <cellStyle name="Normal 37 2 7 19 5" xfId="34440"/>
    <cellStyle name="Normal 37 2 7 19 6" xfId="12207"/>
    <cellStyle name="Normal 37 2 7 2" xfId="313"/>
    <cellStyle name="Normal 37 2 7 2 2" xfId="658"/>
    <cellStyle name="Normal 37 2 7 2 2 2" xfId="5051"/>
    <cellStyle name="Normal 37 2 7 2 2 2 2" xfId="6309"/>
    <cellStyle name="Normal 37 2 7 2 2 2 2 2" xfId="37917"/>
    <cellStyle name="Normal 37 2 7 2 2 2 2 3" xfId="25060"/>
    <cellStyle name="Normal 37 2 7 2 2 2 2 4" xfId="15685"/>
    <cellStyle name="Normal 37 2 7 2 2 2 3" xfId="36659"/>
    <cellStyle name="Normal 37 2 7 2 2 2 4" xfId="23802"/>
    <cellStyle name="Normal 37 2 7 2 2 2 5" xfId="14427"/>
    <cellStyle name="Normal 37 2 7 2 2 3" xfId="5764"/>
    <cellStyle name="Normal 37 2 7 2 2 3 2" xfId="37372"/>
    <cellStyle name="Normal 37 2 7 2 2 3 3" xfId="24515"/>
    <cellStyle name="Normal 37 2 7 2 2 3 4" xfId="15140"/>
    <cellStyle name="Normal 37 2 7 2 2 4" xfId="4504"/>
    <cellStyle name="Normal 37 2 7 2 2 4 2" xfId="36118"/>
    <cellStyle name="Normal 37 2 7 2 2 4 3" xfId="23260"/>
    <cellStyle name="Normal 37 2 7 2 2 4 4" xfId="13885"/>
    <cellStyle name="Normal 37 2 7 2 2 5" xfId="32364"/>
    <cellStyle name="Normal 37 2 7 2 2 6" xfId="22751"/>
    <cellStyle name="Normal 37 2 7 2 2 7" xfId="10113"/>
    <cellStyle name="Normal 37 2 7 2 3" xfId="5050"/>
    <cellStyle name="Normal 37 2 7 2 3 2" xfId="6308"/>
    <cellStyle name="Normal 37 2 7 2 3 2 2" xfId="37916"/>
    <cellStyle name="Normal 37 2 7 2 3 2 3" xfId="25059"/>
    <cellStyle name="Normal 37 2 7 2 3 2 4" xfId="15684"/>
    <cellStyle name="Normal 37 2 7 2 3 3" xfId="36658"/>
    <cellStyle name="Normal 37 2 7 2 3 4" xfId="23801"/>
    <cellStyle name="Normal 37 2 7 2 3 5" xfId="14426"/>
    <cellStyle name="Normal 37 2 7 2 4" xfId="5593"/>
    <cellStyle name="Normal 37 2 7 2 4 2" xfId="37201"/>
    <cellStyle name="Normal 37 2 7 2 4 3" xfId="24344"/>
    <cellStyle name="Normal 37 2 7 2 4 4" xfId="14969"/>
    <cellStyle name="Normal 37 2 7 2 5" xfId="4334"/>
    <cellStyle name="Normal 37 2 7 2 5 2" xfId="35948"/>
    <cellStyle name="Normal 37 2 7 2 5 3" xfId="23090"/>
    <cellStyle name="Normal 37 2 7 2 5 4" xfId="13715"/>
    <cellStyle name="Normal 37 2 7 2 6" xfId="19247"/>
    <cellStyle name="Normal 37 2 7 2 7" xfId="28623"/>
    <cellStyle name="Normal 37 2 7 2 8" xfId="32123"/>
    <cellStyle name="Normal 37 2 7 2 9" xfId="9771"/>
    <cellStyle name="Normal 37 2 7 20" xfId="2889"/>
    <cellStyle name="Normal 37 2 7 20 2" xfId="8359"/>
    <cellStyle name="Normal 37 2 7 20 2 2" xfId="39965"/>
    <cellStyle name="Normal 37 2 7 20 2 3" xfId="27108"/>
    <cellStyle name="Normal 37 2 7 20 2 4" xfId="17733"/>
    <cellStyle name="Normal 37 2 7 20 3" xfId="21455"/>
    <cellStyle name="Normal 37 2 7 20 4" xfId="30831"/>
    <cellStyle name="Normal 37 2 7 20 5" xfId="34554"/>
    <cellStyle name="Normal 37 2 7 20 6" xfId="12321"/>
    <cellStyle name="Normal 37 2 7 21" xfId="3004"/>
    <cellStyle name="Normal 37 2 7 21 2" xfId="8473"/>
    <cellStyle name="Normal 37 2 7 21 2 2" xfId="40079"/>
    <cellStyle name="Normal 37 2 7 21 2 3" xfId="27222"/>
    <cellStyle name="Normal 37 2 7 21 2 4" xfId="17847"/>
    <cellStyle name="Normal 37 2 7 21 3" xfId="21569"/>
    <cellStyle name="Normal 37 2 7 21 4" xfId="30945"/>
    <cellStyle name="Normal 37 2 7 21 5" xfId="34668"/>
    <cellStyle name="Normal 37 2 7 21 6" xfId="12435"/>
    <cellStyle name="Normal 37 2 7 22" xfId="3119"/>
    <cellStyle name="Normal 37 2 7 22 2" xfId="8587"/>
    <cellStyle name="Normal 37 2 7 22 2 2" xfId="40193"/>
    <cellStyle name="Normal 37 2 7 22 2 3" xfId="27336"/>
    <cellStyle name="Normal 37 2 7 22 2 4" xfId="17961"/>
    <cellStyle name="Normal 37 2 7 22 3" xfId="21683"/>
    <cellStyle name="Normal 37 2 7 22 4" xfId="31059"/>
    <cellStyle name="Normal 37 2 7 22 5" xfId="34782"/>
    <cellStyle name="Normal 37 2 7 22 6" xfId="12549"/>
    <cellStyle name="Normal 37 2 7 23" xfId="3234"/>
    <cellStyle name="Normal 37 2 7 23 2" xfId="8701"/>
    <cellStyle name="Normal 37 2 7 23 2 2" xfId="40307"/>
    <cellStyle name="Normal 37 2 7 23 2 3" xfId="27450"/>
    <cellStyle name="Normal 37 2 7 23 2 4" xfId="18075"/>
    <cellStyle name="Normal 37 2 7 23 3" xfId="21797"/>
    <cellStyle name="Normal 37 2 7 23 4" xfId="31173"/>
    <cellStyle name="Normal 37 2 7 23 5" xfId="34896"/>
    <cellStyle name="Normal 37 2 7 23 6" xfId="12663"/>
    <cellStyle name="Normal 37 2 7 24" xfId="3349"/>
    <cellStyle name="Normal 37 2 7 24 2" xfId="8815"/>
    <cellStyle name="Normal 37 2 7 24 2 2" xfId="40421"/>
    <cellStyle name="Normal 37 2 7 24 2 3" xfId="27564"/>
    <cellStyle name="Normal 37 2 7 24 2 4" xfId="18189"/>
    <cellStyle name="Normal 37 2 7 24 3" xfId="21911"/>
    <cellStyle name="Normal 37 2 7 24 4" xfId="31287"/>
    <cellStyle name="Normal 37 2 7 24 5" xfId="35010"/>
    <cellStyle name="Normal 37 2 7 24 6" xfId="12777"/>
    <cellStyle name="Normal 37 2 7 25" xfId="3467"/>
    <cellStyle name="Normal 37 2 7 25 2" xfId="8932"/>
    <cellStyle name="Normal 37 2 7 25 2 2" xfId="40538"/>
    <cellStyle name="Normal 37 2 7 25 2 3" xfId="27681"/>
    <cellStyle name="Normal 37 2 7 25 2 4" xfId="18306"/>
    <cellStyle name="Normal 37 2 7 25 3" xfId="22028"/>
    <cellStyle name="Normal 37 2 7 25 4" xfId="31404"/>
    <cellStyle name="Normal 37 2 7 25 5" xfId="35127"/>
    <cellStyle name="Normal 37 2 7 25 6" xfId="12894"/>
    <cellStyle name="Normal 37 2 7 26" xfId="3587"/>
    <cellStyle name="Normal 37 2 7 26 2" xfId="9051"/>
    <cellStyle name="Normal 37 2 7 26 2 2" xfId="40657"/>
    <cellStyle name="Normal 37 2 7 26 2 3" xfId="27800"/>
    <cellStyle name="Normal 37 2 7 26 2 4" xfId="18425"/>
    <cellStyle name="Normal 37 2 7 26 3" xfId="22147"/>
    <cellStyle name="Normal 37 2 7 26 4" xfId="31523"/>
    <cellStyle name="Normal 37 2 7 26 5" xfId="35246"/>
    <cellStyle name="Normal 37 2 7 26 6" xfId="13013"/>
    <cellStyle name="Normal 37 2 7 27" xfId="3719"/>
    <cellStyle name="Normal 37 2 7 27 2" xfId="9182"/>
    <cellStyle name="Normal 37 2 7 27 2 2" xfId="40788"/>
    <cellStyle name="Normal 37 2 7 27 2 3" xfId="27931"/>
    <cellStyle name="Normal 37 2 7 27 2 4" xfId="18556"/>
    <cellStyle name="Normal 37 2 7 27 3" xfId="22278"/>
    <cellStyle name="Normal 37 2 7 27 4" xfId="31654"/>
    <cellStyle name="Normal 37 2 7 27 5" xfId="35377"/>
    <cellStyle name="Normal 37 2 7 27 6" xfId="13144"/>
    <cellStyle name="Normal 37 2 7 28" xfId="3835"/>
    <cellStyle name="Normal 37 2 7 28 2" xfId="9297"/>
    <cellStyle name="Normal 37 2 7 28 2 2" xfId="40903"/>
    <cellStyle name="Normal 37 2 7 28 2 3" xfId="28046"/>
    <cellStyle name="Normal 37 2 7 28 2 4" xfId="18671"/>
    <cellStyle name="Normal 37 2 7 28 3" xfId="22393"/>
    <cellStyle name="Normal 37 2 7 28 4" xfId="31769"/>
    <cellStyle name="Normal 37 2 7 28 5" xfId="35492"/>
    <cellStyle name="Normal 37 2 7 28 6" xfId="13259"/>
    <cellStyle name="Normal 37 2 7 29" xfId="3950"/>
    <cellStyle name="Normal 37 2 7 29 2" xfId="9411"/>
    <cellStyle name="Normal 37 2 7 29 2 2" xfId="41017"/>
    <cellStyle name="Normal 37 2 7 29 2 3" xfId="28160"/>
    <cellStyle name="Normal 37 2 7 29 2 4" xfId="18785"/>
    <cellStyle name="Normal 37 2 7 29 3" xfId="22507"/>
    <cellStyle name="Normal 37 2 7 29 4" xfId="31883"/>
    <cellStyle name="Normal 37 2 7 29 5" xfId="35606"/>
    <cellStyle name="Normal 37 2 7 29 6" xfId="13373"/>
    <cellStyle name="Normal 37 2 7 3" xfId="830"/>
    <cellStyle name="Normal 37 2 7 3 2" xfId="5052"/>
    <cellStyle name="Normal 37 2 7 3 2 2" xfId="6310"/>
    <cellStyle name="Normal 37 2 7 3 2 2 2" xfId="37918"/>
    <cellStyle name="Normal 37 2 7 3 2 2 3" xfId="25061"/>
    <cellStyle name="Normal 37 2 7 3 2 2 4" xfId="15686"/>
    <cellStyle name="Normal 37 2 7 3 2 3" xfId="36660"/>
    <cellStyle name="Normal 37 2 7 3 2 4" xfId="23803"/>
    <cellStyle name="Normal 37 2 7 3 2 5" xfId="14428"/>
    <cellStyle name="Normal 37 2 7 3 3" xfId="5765"/>
    <cellStyle name="Normal 37 2 7 3 3 2" xfId="37373"/>
    <cellStyle name="Normal 37 2 7 3 3 3" xfId="24516"/>
    <cellStyle name="Normal 37 2 7 3 3 4" xfId="15141"/>
    <cellStyle name="Normal 37 2 7 3 4" xfId="4505"/>
    <cellStyle name="Normal 37 2 7 3 4 2" xfId="36119"/>
    <cellStyle name="Normal 37 2 7 3 4 3" xfId="23261"/>
    <cellStyle name="Normal 37 2 7 3 4 4" xfId="13886"/>
    <cellStyle name="Normal 37 2 7 3 5" xfId="19417"/>
    <cellStyle name="Normal 37 2 7 3 6" xfId="28793"/>
    <cellStyle name="Normal 37 2 7 3 7" xfId="32244"/>
    <cellStyle name="Normal 37 2 7 3 8" xfId="10283"/>
    <cellStyle name="Normal 37 2 7 30" xfId="554"/>
    <cellStyle name="Normal 37 2 7 30 2" xfId="9531"/>
    <cellStyle name="Normal 37 2 7 30 2 2" xfId="41137"/>
    <cellStyle name="Normal 37 2 7 30 2 3" xfId="28280"/>
    <cellStyle name="Normal 37 2 7 30 2 4" xfId="18905"/>
    <cellStyle name="Normal 37 2 7 30 3" xfId="22627"/>
    <cellStyle name="Normal 37 2 7 30 4" xfId="28521"/>
    <cellStyle name="Normal 37 2 7 30 5" xfId="32485"/>
    <cellStyle name="Normal 37 2 7 30 6" xfId="10011"/>
    <cellStyle name="Normal 37 2 7 31" xfId="433"/>
    <cellStyle name="Normal 37 2 7 31 2" xfId="6983"/>
    <cellStyle name="Normal 37 2 7 31 2 2" xfId="38589"/>
    <cellStyle name="Normal 37 2 7 31 2 3" xfId="25732"/>
    <cellStyle name="Normal 37 2 7 31 2 4" xfId="16357"/>
    <cellStyle name="Normal 37 2 7 31 3" xfId="19145"/>
    <cellStyle name="Normal 37 2 7 31 4" xfId="9891"/>
    <cellStyle name="Normal 37 2 7 32" xfId="4115"/>
    <cellStyle name="Normal 37 2 7 32 2" xfId="35729"/>
    <cellStyle name="Normal 37 2 7 32 3" xfId="22871"/>
    <cellStyle name="Normal 37 2 7 32 4" xfId="13496"/>
    <cellStyle name="Normal 37 2 7 33" xfId="19025"/>
    <cellStyle name="Normal 37 2 7 34" xfId="28401"/>
    <cellStyle name="Normal 37 2 7 35" xfId="32003"/>
    <cellStyle name="Normal 37 2 7 36" xfId="9651"/>
    <cellStyle name="Normal 37 2 7 4" xfId="947"/>
    <cellStyle name="Normal 37 2 7 4 2" xfId="5053"/>
    <cellStyle name="Normal 37 2 7 4 2 2" xfId="6311"/>
    <cellStyle name="Normal 37 2 7 4 2 2 2" xfId="37919"/>
    <cellStyle name="Normal 37 2 7 4 2 2 3" xfId="25062"/>
    <cellStyle name="Normal 37 2 7 4 2 2 4" xfId="15687"/>
    <cellStyle name="Normal 37 2 7 4 2 3" xfId="36661"/>
    <cellStyle name="Normal 37 2 7 4 2 4" xfId="23804"/>
    <cellStyle name="Normal 37 2 7 4 2 5" xfId="14429"/>
    <cellStyle name="Normal 37 2 7 4 3" xfId="5976"/>
    <cellStyle name="Normal 37 2 7 4 3 2" xfId="37584"/>
    <cellStyle name="Normal 37 2 7 4 3 3" xfId="24727"/>
    <cellStyle name="Normal 37 2 7 4 3 4" xfId="15352"/>
    <cellStyle name="Normal 37 2 7 4 4" xfId="4717"/>
    <cellStyle name="Normal 37 2 7 4 4 2" xfId="36328"/>
    <cellStyle name="Normal 37 2 7 4 4 3" xfId="23471"/>
    <cellStyle name="Normal 37 2 7 4 4 4" xfId="14096"/>
    <cellStyle name="Normal 37 2 7 4 5" xfId="19533"/>
    <cellStyle name="Normal 37 2 7 4 6" xfId="28909"/>
    <cellStyle name="Normal 37 2 7 4 7" xfId="32633"/>
    <cellStyle name="Normal 37 2 7 4 8" xfId="10399"/>
    <cellStyle name="Normal 37 2 7 5" xfId="1063"/>
    <cellStyle name="Normal 37 2 7 5 2" xfId="6307"/>
    <cellStyle name="Normal 37 2 7 5 2 2" xfId="37915"/>
    <cellStyle name="Normal 37 2 7 5 2 3" xfId="25058"/>
    <cellStyle name="Normal 37 2 7 5 2 4" xfId="15683"/>
    <cellStyle name="Normal 37 2 7 5 3" xfId="5049"/>
    <cellStyle name="Normal 37 2 7 5 3 2" xfId="36657"/>
    <cellStyle name="Normal 37 2 7 5 3 3" xfId="23800"/>
    <cellStyle name="Normal 37 2 7 5 3 4" xfId="14425"/>
    <cellStyle name="Normal 37 2 7 5 4" xfId="19648"/>
    <cellStyle name="Normal 37 2 7 5 5" xfId="29024"/>
    <cellStyle name="Normal 37 2 7 5 6" xfId="32748"/>
    <cellStyle name="Normal 37 2 7 5 7" xfId="10514"/>
    <cellStyle name="Normal 37 2 7 6" xfId="1179"/>
    <cellStyle name="Normal 37 2 7 6 2" xfId="6752"/>
    <cellStyle name="Normal 37 2 7 6 2 2" xfId="38358"/>
    <cellStyle name="Normal 37 2 7 6 2 3" xfId="25501"/>
    <cellStyle name="Normal 37 2 7 6 2 4" xfId="16126"/>
    <cellStyle name="Normal 37 2 7 6 3" xfId="4232"/>
    <cellStyle name="Normal 37 2 7 6 3 2" xfId="35846"/>
    <cellStyle name="Normal 37 2 7 6 3 3" xfId="22988"/>
    <cellStyle name="Normal 37 2 7 6 3 4" xfId="13613"/>
    <cellStyle name="Normal 37 2 7 6 4" xfId="19763"/>
    <cellStyle name="Normal 37 2 7 6 5" xfId="29139"/>
    <cellStyle name="Normal 37 2 7 6 6" xfId="32863"/>
    <cellStyle name="Normal 37 2 7 6 7" xfId="10629"/>
    <cellStyle name="Normal 37 2 7 7" xfId="1294"/>
    <cellStyle name="Normal 37 2 7 7 2" xfId="5488"/>
    <cellStyle name="Normal 37 2 7 7 2 2" xfId="37096"/>
    <cellStyle name="Normal 37 2 7 7 2 3" xfId="24239"/>
    <cellStyle name="Normal 37 2 7 7 2 4" xfId="14864"/>
    <cellStyle name="Normal 37 2 7 7 3" xfId="19877"/>
    <cellStyle name="Normal 37 2 7 7 4" xfId="29253"/>
    <cellStyle name="Normal 37 2 7 7 5" xfId="32977"/>
    <cellStyle name="Normal 37 2 7 7 6" xfId="10743"/>
    <cellStyle name="Normal 37 2 7 8" xfId="1409"/>
    <cellStyle name="Normal 37 2 7 8 2" xfId="5406"/>
    <cellStyle name="Normal 37 2 7 8 2 2" xfId="37014"/>
    <cellStyle name="Normal 37 2 7 8 2 3" xfId="24157"/>
    <cellStyle name="Normal 37 2 7 8 2 4" xfId="14782"/>
    <cellStyle name="Normal 37 2 7 8 3" xfId="19991"/>
    <cellStyle name="Normal 37 2 7 8 4" xfId="29367"/>
    <cellStyle name="Normal 37 2 7 8 5" xfId="33091"/>
    <cellStyle name="Normal 37 2 7 8 6" xfId="10857"/>
    <cellStyle name="Normal 37 2 7 9" xfId="1524"/>
    <cellStyle name="Normal 37 2 7 9 2" xfId="6690"/>
    <cellStyle name="Normal 37 2 7 9 2 2" xfId="38296"/>
    <cellStyle name="Normal 37 2 7 9 2 3" xfId="25439"/>
    <cellStyle name="Normal 37 2 7 9 2 4" xfId="16064"/>
    <cellStyle name="Normal 37 2 7 9 3" xfId="20105"/>
    <cellStyle name="Normal 37 2 7 9 4" xfId="29481"/>
    <cellStyle name="Normal 37 2 7 9 5" xfId="33205"/>
    <cellStyle name="Normal 37 2 7 9 6" xfId="10971"/>
    <cellStyle name="Normal 37 2 8" xfId="235"/>
    <cellStyle name="Normal 37 2 8 2" xfId="597"/>
    <cellStyle name="Normal 37 2 8 2 2" xfId="5055"/>
    <cellStyle name="Normal 37 2 8 2 2 2" xfId="6313"/>
    <cellStyle name="Normal 37 2 8 2 2 2 2" xfId="37921"/>
    <cellStyle name="Normal 37 2 8 2 2 2 3" xfId="25064"/>
    <cellStyle name="Normal 37 2 8 2 2 2 4" xfId="15689"/>
    <cellStyle name="Normal 37 2 8 2 2 3" xfId="36663"/>
    <cellStyle name="Normal 37 2 8 2 2 4" xfId="23806"/>
    <cellStyle name="Normal 37 2 8 2 2 5" xfId="14431"/>
    <cellStyle name="Normal 37 2 8 2 3" xfId="5766"/>
    <cellStyle name="Normal 37 2 8 2 3 2" xfId="37374"/>
    <cellStyle name="Normal 37 2 8 2 3 3" xfId="24517"/>
    <cellStyle name="Normal 37 2 8 2 3 4" xfId="15142"/>
    <cellStyle name="Normal 37 2 8 2 4" xfId="4506"/>
    <cellStyle name="Normal 37 2 8 2 4 2" xfId="36120"/>
    <cellStyle name="Normal 37 2 8 2 4 3" xfId="23262"/>
    <cellStyle name="Normal 37 2 8 2 4 4" xfId="13887"/>
    <cellStyle name="Normal 37 2 8 2 5" xfId="32286"/>
    <cellStyle name="Normal 37 2 8 2 6" xfId="22681"/>
    <cellStyle name="Normal 37 2 8 2 7" xfId="10053"/>
    <cellStyle name="Normal 37 2 8 3" xfId="5054"/>
    <cellStyle name="Normal 37 2 8 3 2" xfId="6312"/>
    <cellStyle name="Normal 37 2 8 3 2 2" xfId="37920"/>
    <cellStyle name="Normal 37 2 8 3 2 3" xfId="25063"/>
    <cellStyle name="Normal 37 2 8 3 2 4" xfId="15688"/>
    <cellStyle name="Normal 37 2 8 3 3" xfId="36662"/>
    <cellStyle name="Normal 37 2 8 3 4" xfId="23805"/>
    <cellStyle name="Normal 37 2 8 3 5" xfId="14430"/>
    <cellStyle name="Normal 37 2 8 4" xfId="5532"/>
    <cellStyle name="Normal 37 2 8 4 2" xfId="37140"/>
    <cellStyle name="Normal 37 2 8 4 3" xfId="24283"/>
    <cellStyle name="Normal 37 2 8 4 4" xfId="14908"/>
    <cellStyle name="Normal 37 2 8 5" xfId="4274"/>
    <cellStyle name="Normal 37 2 8 5 2" xfId="35888"/>
    <cellStyle name="Normal 37 2 8 5 3" xfId="23030"/>
    <cellStyle name="Normal 37 2 8 5 4" xfId="13655"/>
    <cellStyle name="Normal 37 2 8 6" xfId="19187"/>
    <cellStyle name="Normal 37 2 8 7" xfId="28563"/>
    <cellStyle name="Normal 37 2 8 8" xfId="32045"/>
    <cellStyle name="Normal 37 2 8 9" xfId="9693"/>
    <cellStyle name="Normal 37 2 9" xfId="751"/>
    <cellStyle name="Normal 37 2 9 2" xfId="5056"/>
    <cellStyle name="Normal 37 2 9 2 2" xfId="6314"/>
    <cellStyle name="Normal 37 2 9 2 2 2" xfId="37922"/>
    <cellStyle name="Normal 37 2 9 2 2 3" xfId="25065"/>
    <cellStyle name="Normal 37 2 9 2 2 4" xfId="15690"/>
    <cellStyle name="Normal 37 2 9 2 3" xfId="36664"/>
    <cellStyle name="Normal 37 2 9 2 4" xfId="23807"/>
    <cellStyle name="Normal 37 2 9 2 5" xfId="14432"/>
    <cellStyle name="Normal 37 2 9 3" xfId="5767"/>
    <cellStyle name="Normal 37 2 9 3 2" xfId="37375"/>
    <cellStyle name="Normal 37 2 9 3 3" xfId="24518"/>
    <cellStyle name="Normal 37 2 9 3 4" xfId="15143"/>
    <cellStyle name="Normal 37 2 9 4" xfId="4507"/>
    <cellStyle name="Normal 37 2 9 4 2" xfId="36121"/>
    <cellStyle name="Normal 37 2 9 4 3" xfId="23263"/>
    <cellStyle name="Normal 37 2 9 4 4" xfId="13888"/>
    <cellStyle name="Normal 37 2 9 5" xfId="19339"/>
    <cellStyle name="Normal 37 2 9 6" xfId="28715"/>
    <cellStyle name="Normal 37 2 9 7" xfId="32166"/>
    <cellStyle name="Normal 37 2 9 8" xfId="10205"/>
    <cellStyle name="Normal 37 20" xfId="1824"/>
    <cellStyle name="Normal 37 20 2" xfId="7303"/>
    <cellStyle name="Normal 37 20 2 2" xfId="38909"/>
    <cellStyle name="Normal 37 20 2 3" xfId="26052"/>
    <cellStyle name="Normal 37 20 2 4" xfId="16677"/>
    <cellStyle name="Normal 37 20 3" xfId="20399"/>
    <cellStyle name="Normal 37 20 4" xfId="29775"/>
    <cellStyle name="Normal 37 20 5" xfId="33498"/>
    <cellStyle name="Normal 37 20 6" xfId="11265"/>
    <cellStyle name="Normal 37 21" xfId="1846"/>
    <cellStyle name="Normal 37 21 2" xfId="7325"/>
    <cellStyle name="Normal 37 21 2 2" xfId="38931"/>
    <cellStyle name="Normal 37 21 2 3" xfId="26074"/>
    <cellStyle name="Normal 37 21 2 4" xfId="16699"/>
    <cellStyle name="Normal 37 21 3" xfId="20421"/>
    <cellStyle name="Normal 37 21 4" xfId="29797"/>
    <cellStyle name="Normal 37 21 5" xfId="33520"/>
    <cellStyle name="Normal 37 21 6" xfId="11287"/>
    <cellStyle name="Normal 37 22" xfId="1838"/>
    <cellStyle name="Normal 37 22 2" xfId="7317"/>
    <cellStyle name="Normal 37 22 2 2" xfId="38923"/>
    <cellStyle name="Normal 37 22 2 3" xfId="26066"/>
    <cellStyle name="Normal 37 22 2 4" xfId="16691"/>
    <cellStyle name="Normal 37 22 3" xfId="20413"/>
    <cellStyle name="Normal 37 22 4" xfId="29789"/>
    <cellStyle name="Normal 37 22 5" xfId="33512"/>
    <cellStyle name="Normal 37 22 6" xfId="11279"/>
    <cellStyle name="Normal 37 23" xfId="1811"/>
    <cellStyle name="Normal 37 23 2" xfId="7290"/>
    <cellStyle name="Normal 37 23 2 2" xfId="38896"/>
    <cellStyle name="Normal 37 23 2 3" xfId="26039"/>
    <cellStyle name="Normal 37 23 2 4" xfId="16664"/>
    <cellStyle name="Normal 37 23 3" xfId="20386"/>
    <cellStyle name="Normal 37 23 4" xfId="29762"/>
    <cellStyle name="Normal 37 23 5" xfId="33485"/>
    <cellStyle name="Normal 37 23 6" xfId="11252"/>
    <cellStyle name="Normal 37 24" xfId="1816"/>
    <cellStyle name="Normal 37 24 2" xfId="7295"/>
    <cellStyle name="Normal 37 24 2 2" xfId="38901"/>
    <cellStyle name="Normal 37 24 2 3" xfId="26044"/>
    <cellStyle name="Normal 37 24 2 4" xfId="16669"/>
    <cellStyle name="Normal 37 24 3" xfId="20391"/>
    <cellStyle name="Normal 37 24 4" xfId="29767"/>
    <cellStyle name="Normal 37 24 5" xfId="33490"/>
    <cellStyle name="Normal 37 24 6" xfId="11257"/>
    <cellStyle name="Normal 37 25" xfId="1845"/>
    <cellStyle name="Normal 37 25 2" xfId="7324"/>
    <cellStyle name="Normal 37 25 2 2" xfId="38930"/>
    <cellStyle name="Normal 37 25 2 3" xfId="26073"/>
    <cellStyle name="Normal 37 25 2 4" xfId="16698"/>
    <cellStyle name="Normal 37 25 3" xfId="20420"/>
    <cellStyle name="Normal 37 25 4" xfId="29796"/>
    <cellStyle name="Normal 37 25 5" xfId="33519"/>
    <cellStyle name="Normal 37 25 6" xfId="11286"/>
    <cellStyle name="Normal 37 26" xfId="1814"/>
    <cellStyle name="Normal 37 26 2" xfId="7293"/>
    <cellStyle name="Normal 37 26 2 2" xfId="38899"/>
    <cellStyle name="Normal 37 26 2 3" xfId="26042"/>
    <cellStyle name="Normal 37 26 2 4" xfId="16667"/>
    <cellStyle name="Normal 37 26 3" xfId="20389"/>
    <cellStyle name="Normal 37 26 4" xfId="29765"/>
    <cellStyle name="Normal 37 26 5" xfId="33488"/>
    <cellStyle name="Normal 37 26 6" xfId="11255"/>
    <cellStyle name="Normal 37 27" xfId="1987"/>
    <cellStyle name="Normal 37 27 2" xfId="7465"/>
    <cellStyle name="Normal 37 27 2 2" xfId="39071"/>
    <cellStyle name="Normal 37 27 2 3" xfId="26214"/>
    <cellStyle name="Normal 37 27 2 4" xfId="16839"/>
    <cellStyle name="Normal 37 27 3" xfId="20561"/>
    <cellStyle name="Normal 37 27 4" xfId="29937"/>
    <cellStyle name="Normal 37 27 5" xfId="33660"/>
    <cellStyle name="Normal 37 27 6" xfId="11427"/>
    <cellStyle name="Normal 37 28" xfId="1818"/>
    <cellStyle name="Normal 37 28 2" xfId="7297"/>
    <cellStyle name="Normal 37 28 2 2" xfId="38903"/>
    <cellStyle name="Normal 37 28 2 3" xfId="26046"/>
    <cellStyle name="Normal 37 28 2 4" xfId="16671"/>
    <cellStyle name="Normal 37 28 3" xfId="20393"/>
    <cellStyle name="Normal 37 28 4" xfId="29769"/>
    <cellStyle name="Normal 37 28 5" xfId="33492"/>
    <cellStyle name="Normal 37 28 6" xfId="11259"/>
    <cellStyle name="Normal 37 29" xfId="1809"/>
    <cellStyle name="Normal 37 29 2" xfId="7288"/>
    <cellStyle name="Normal 37 29 2 2" xfId="38894"/>
    <cellStyle name="Normal 37 29 2 3" xfId="26037"/>
    <cellStyle name="Normal 37 29 2 4" xfId="16662"/>
    <cellStyle name="Normal 37 29 3" xfId="20384"/>
    <cellStyle name="Normal 37 29 4" xfId="29760"/>
    <cellStyle name="Normal 37 29 5" xfId="33483"/>
    <cellStyle name="Normal 37 29 6" xfId="11250"/>
    <cellStyle name="Normal 37 3" xfId="127"/>
    <cellStyle name="Normal 37 3 10" xfId="1459"/>
    <cellStyle name="Normal 37 3 10 2" xfId="6727"/>
    <cellStyle name="Normal 37 3 10 2 2" xfId="38333"/>
    <cellStyle name="Normal 37 3 10 2 3" xfId="25476"/>
    <cellStyle name="Normal 37 3 10 2 4" xfId="16101"/>
    <cellStyle name="Normal 37 3 10 3" xfId="20040"/>
    <cellStyle name="Normal 37 3 10 4" xfId="29416"/>
    <cellStyle name="Normal 37 3 10 5" xfId="33140"/>
    <cellStyle name="Normal 37 3 10 6" xfId="10906"/>
    <cellStyle name="Normal 37 3 11" xfId="1591"/>
    <cellStyle name="Normal 37 3 11 2" xfId="7071"/>
    <cellStyle name="Normal 37 3 11 2 2" xfId="38677"/>
    <cellStyle name="Normal 37 3 11 2 3" xfId="25820"/>
    <cellStyle name="Normal 37 3 11 2 4" xfId="16445"/>
    <cellStyle name="Normal 37 3 11 3" xfId="20167"/>
    <cellStyle name="Normal 37 3 11 4" xfId="29543"/>
    <cellStyle name="Normal 37 3 11 5" xfId="33266"/>
    <cellStyle name="Normal 37 3 11 6" xfId="11033"/>
    <cellStyle name="Normal 37 3 12" xfId="1707"/>
    <cellStyle name="Normal 37 3 12 2" xfId="7186"/>
    <cellStyle name="Normal 37 3 12 2 2" xfId="38792"/>
    <cellStyle name="Normal 37 3 12 2 3" xfId="25935"/>
    <cellStyle name="Normal 37 3 12 2 4" xfId="16560"/>
    <cellStyle name="Normal 37 3 12 3" xfId="20282"/>
    <cellStyle name="Normal 37 3 12 4" xfId="29658"/>
    <cellStyle name="Normal 37 3 12 5" xfId="33381"/>
    <cellStyle name="Normal 37 3 12 6" xfId="11148"/>
    <cellStyle name="Normal 37 3 13" xfId="1881"/>
    <cellStyle name="Normal 37 3 13 2" xfId="7359"/>
    <cellStyle name="Normal 37 3 13 2 2" xfId="38965"/>
    <cellStyle name="Normal 37 3 13 2 3" xfId="26108"/>
    <cellStyle name="Normal 37 3 13 2 4" xfId="16733"/>
    <cellStyle name="Normal 37 3 13 3" xfId="20455"/>
    <cellStyle name="Normal 37 3 13 4" xfId="29831"/>
    <cellStyle name="Normal 37 3 13 5" xfId="33554"/>
    <cellStyle name="Normal 37 3 13 6" xfId="11321"/>
    <cellStyle name="Normal 37 3 14" xfId="1999"/>
    <cellStyle name="Normal 37 3 14 2" xfId="7476"/>
    <cellStyle name="Normal 37 3 14 2 2" xfId="39082"/>
    <cellStyle name="Normal 37 3 14 2 3" xfId="26225"/>
    <cellStyle name="Normal 37 3 14 2 4" xfId="16850"/>
    <cellStyle name="Normal 37 3 14 3" xfId="20572"/>
    <cellStyle name="Normal 37 3 14 4" xfId="29948"/>
    <cellStyle name="Normal 37 3 14 5" xfId="33671"/>
    <cellStyle name="Normal 37 3 14 6" xfId="11438"/>
    <cellStyle name="Normal 37 3 15" xfId="2116"/>
    <cellStyle name="Normal 37 3 15 2" xfId="7592"/>
    <cellStyle name="Normal 37 3 15 2 2" xfId="39198"/>
    <cellStyle name="Normal 37 3 15 2 3" xfId="26341"/>
    <cellStyle name="Normal 37 3 15 2 4" xfId="16966"/>
    <cellStyle name="Normal 37 3 15 3" xfId="20688"/>
    <cellStyle name="Normal 37 3 15 4" xfId="30064"/>
    <cellStyle name="Normal 37 3 15 5" xfId="33787"/>
    <cellStyle name="Normal 37 3 15 6" xfId="11554"/>
    <cellStyle name="Normal 37 3 16" xfId="2235"/>
    <cellStyle name="Normal 37 3 16 2" xfId="7710"/>
    <cellStyle name="Normal 37 3 16 2 2" xfId="39316"/>
    <cellStyle name="Normal 37 3 16 2 3" xfId="26459"/>
    <cellStyle name="Normal 37 3 16 2 4" xfId="17084"/>
    <cellStyle name="Normal 37 3 16 3" xfId="20806"/>
    <cellStyle name="Normal 37 3 16 4" xfId="30182"/>
    <cellStyle name="Normal 37 3 16 5" xfId="33905"/>
    <cellStyle name="Normal 37 3 16 6" xfId="11672"/>
    <cellStyle name="Normal 37 3 17" xfId="2354"/>
    <cellStyle name="Normal 37 3 17 2" xfId="7828"/>
    <cellStyle name="Normal 37 3 17 2 2" xfId="39434"/>
    <cellStyle name="Normal 37 3 17 2 3" xfId="26577"/>
    <cellStyle name="Normal 37 3 17 2 4" xfId="17202"/>
    <cellStyle name="Normal 37 3 17 3" xfId="20924"/>
    <cellStyle name="Normal 37 3 17 4" xfId="30300"/>
    <cellStyle name="Normal 37 3 17 5" xfId="34023"/>
    <cellStyle name="Normal 37 3 17 6" xfId="11790"/>
    <cellStyle name="Normal 37 3 18" xfId="2471"/>
    <cellStyle name="Normal 37 3 18 2" xfId="7944"/>
    <cellStyle name="Normal 37 3 18 2 2" xfId="39550"/>
    <cellStyle name="Normal 37 3 18 2 3" xfId="26693"/>
    <cellStyle name="Normal 37 3 18 2 4" xfId="17318"/>
    <cellStyle name="Normal 37 3 18 3" xfId="21040"/>
    <cellStyle name="Normal 37 3 18 4" xfId="30416"/>
    <cellStyle name="Normal 37 3 18 5" xfId="34139"/>
    <cellStyle name="Normal 37 3 18 6" xfId="11906"/>
    <cellStyle name="Normal 37 3 19" xfId="2589"/>
    <cellStyle name="Normal 37 3 19 2" xfId="8061"/>
    <cellStyle name="Normal 37 3 19 2 2" xfId="39667"/>
    <cellStyle name="Normal 37 3 19 2 3" xfId="26810"/>
    <cellStyle name="Normal 37 3 19 2 4" xfId="17435"/>
    <cellStyle name="Normal 37 3 19 3" xfId="21157"/>
    <cellStyle name="Normal 37 3 19 4" xfId="30533"/>
    <cellStyle name="Normal 37 3 19 5" xfId="34256"/>
    <cellStyle name="Normal 37 3 19 6" xfId="12023"/>
    <cellStyle name="Normal 37 3 2" xfId="198"/>
    <cellStyle name="Normal 37 3 2 10" xfId="1662"/>
    <cellStyle name="Normal 37 3 2 10 2" xfId="7142"/>
    <cellStyle name="Normal 37 3 2 10 2 2" xfId="38748"/>
    <cellStyle name="Normal 37 3 2 10 2 3" xfId="25891"/>
    <cellStyle name="Normal 37 3 2 10 2 4" xfId="16516"/>
    <cellStyle name="Normal 37 3 2 10 3" xfId="20238"/>
    <cellStyle name="Normal 37 3 2 10 4" xfId="29614"/>
    <cellStyle name="Normal 37 3 2 10 5" xfId="33337"/>
    <cellStyle name="Normal 37 3 2 10 6" xfId="11104"/>
    <cellStyle name="Normal 37 3 2 11" xfId="1778"/>
    <cellStyle name="Normal 37 3 2 11 2" xfId="7257"/>
    <cellStyle name="Normal 37 3 2 11 2 2" xfId="38863"/>
    <cellStyle name="Normal 37 3 2 11 2 3" xfId="26006"/>
    <cellStyle name="Normal 37 3 2 11 2 4" xfId="16631"/>
    <cellStyle name="Normal 37 3 2 11 3" xfId="20353"/>
    <cellStyle name="Normal 37 3 2 11 4" xfId="29729"/>
    <cellStyle name="Normal 37 3 2 11 5" xfId="33452"/>
    <cellStyle name="Normal 37 3 2 11 6" xfId="11219"/>
    <cellStyle name="Normal 37 3 2 12" xfId="1952"/>
    <cellStyle name="Normal 37 3 2 12 2" xfId="7430"/>
    <cellStyle name="Normal 37 3 2 12 2 2" xfId="39036"/>
    <cellStyle name="Normal 37 3 2 12 2 3" xfId="26179"/>
    <cellStyle name="Normal 37 3 2 12 2 4" xfId="16804"/>
    <cellStyle name="Normal 37 3 2 12 3" xfId="20526"/>
    <cellStyle name="Normal 37 3 2 12 4" xfId="29902"/>
    <cellStyle name="Normal 37 3 2 12 5" xfId="33625"/>
    <cellStyle name="Normal 37 3 2 12 6" xfId="11392"/>
    <cellStyle name="Normal 37 3 2 13" xfId="2070"/>
    <cellStyle name="Normal 37 3 2 13 2" xfId="7547"/>
    <cellStyle name="Normal 37 3 2 13 2 2" xfId="39153"/>
    <cellStyle name="Normal 37 3 2 13 2 3" xfId="26296"/>
    <cellStyle name="Normal 37 3 2 13 2 4" xfId="16921"/>
    <cellStyle name="Normal 37 3 2 13 3" xfId="20643"/>
    <cellStyle name="Normal 37 3 2 13 4" xfId="30019"/>
    <cellStyle name="Normal 37 3 2 13 5" xfId="33742"/>
    <cellStyle name="Normal 37 3 2 13 6" xfId="11509"/>
    <cellStyle name="Normal 37 3 2 14" xfId="2187"/>
    <cellStyle name="Normal 37 3 2 14 2" xfId="7663"/>
    <cellStyle name="Normal 37 3 2 14 2 2" xfId="39269"/>
    <cellStyle name="Normal 37 3 2 14 2 3" xfId="26412"/>
    <cellStyle name="Normal 37 3 2 14 2 4" xfId="17037"/>
    <cellStyle name="Normal 37 3 2 14 3" xfId="20759"/>
    <cellStyle name="Normal 37 3 2 14 4" xfId="30135"/>
    <cellStyle name="Normal 37 3 2 14 5" xfId="33858"/>
    <cellStyle name="Normal 37 3 2 14 6" xfId="11625"/>
    <cellStyle name="Normal 37 3 2 15" xfId="2306"/>
    <cellStyle name="Normal 37 3 2 15 2" xfId="7781"/>
    <cellStyle name="Normal 37 3 2 15 2 2" xfId="39387"/>
    <cellStyle name="Normal 37 3 2 15 2 3" xfId="26530"/>
    <cellStyle name="Normal 37 3 2 15 2 4" xfId="17155"/>
    <cellStyle name="Normal 37 3 2 15 3" xfId="20877"/>
    <cellStyle name="Normal 37 3 2 15 4" xfId="30253"/>
    <cellStyle name="Normal 37 3 2 15 5" xfId="33976"/>
    <cellStyle name="Normal 37 3 2 15 6" xfId="11743"/>
    <cellStyle name="Normal 37 3 2 16" xfId="2425"/>
    <cellStyle name="Normal 37 3 2 16 2" xfId="7899"/>
    <cellStyle name="Normal 37 3 2 16 2 2" xfId="39505"/>
    <cellStyle name="Normal 37 3 2 16 2 3" xfId="26648"/>
    <cellStyle name="Normal 37 3 2 16 2 4" xfId="17273"/>
    <cellStyle name="Normal 37 3 2 16 3" xfId="20995"/>
    <cellStyle name="Normal 37 3 2 16 4" xfId="30371"/>
    <cellStyle name="Normal 37 3 2 16 5" xfId="34094"/>
    <cellStyle name="Normal 37 3 2 16 6" xfId="11861"/>
    <cellStyle name="Normal 37 3 2 17" xfId="2542"/>
    <cellStyle name="Normal 37 3 2 17 2" xfId="8015"/>
    <cellStyle name="Normal 37 3 2 17 2 2" xfId="39621"/>
    <cellStyle name="Normal 37 3 2 17 2 3" xfId="26764"/>
    <cellStyle name="Normal 37 3 2 17 2 4" xfId="17389"/>
    <cellStyle name="Normal 37 3 2 17 3" xfId="21111"/>
    <cellStyle name="Normal 37 3 2 17 4" xfId="30487"/>
    <cellStyle name="Normal 37 3 2 17 5" xfId="34210"/>
    <cellStyle name="Normal 37 3 2 17 6" xfId="11977"/>
    <cellStyle name="Normal 37 3 2 18" xfId="2660"/>
    <cellStyle name="Normal 37 3 2 18 2" xfId="8132"/>
    <cellStyle name="Normal 37 3 2 18 2 2" xfId="39738"/>
    <cellStyle name="Normal 37 3 2 18 2 3" xfId="26881"/>
    <cellStyle name="Normal 37 3 2 18 2 4" xfId="17506"/>
    <cellStyle name="Normal 37 3 2 18 3" xfId="21228"/>
    <cellStyle name="Normal 37 3 2 18 4" xfId="30604"/>
    <cellStyle name="Normal 37 3 2 18 5" xfId="34327"/>
    <cellStyle name="Normal 37 3 2 18 6" xfId="12094"/>
    <cellStyle name="Normal 37 3 2 19" xfId="2780"/>
    <cellStyle name="Normal 37 3 2 19 2" xfId="8251"/>
    <cellStyle name="Normal 37 3 2 19 2 2" xfId="39857"/>
    <cellStyle name="Normal 37 3 2 19 2 3" xfId="27000"/>
    <cellStyle name="Normal 37 3 2 19 2 4" xfId="17625"/>
    <cellStyle name="Normal 37 3 2 19 3" xfId="21347"/>
    <cellStyle name="Normal 37 3 2 19 4" xfId="30723"/>
    <cellStyle name="Normal 37 3 2 19 5" xfId="34446"/>
    <cellStyle name="Normal 37 3 2 19 6" xfId="12213"/>
    <cellStyle name="Normal 37 3 2 2" xfId="319"/>
    <cellStyle name="Normal 37 3 2 2 2" xfId="672"/>
    <cellStyle name="Normal 37 3 2 2 2 2" xfId="5060"/>
    <cellStyle name="Normal 37 3 2 2 2 2 2" xfId="6318"/>
    <cellStyle name="Normal 37 3 2 2 2 2 2 2" xfId="37926"/>
    <cellStyle name="Normal 37 3 2 2 2 2 2 3" xfId="25069"/>
    <cellStyle name="Normal 37 3 2 2 2 2 2 4" xfId="15694"/>
    <cellStyle name="Normal 37 3 2 2 2 2 3" xfId="36668"/>
    <cellStyle name="Normal 37 3 2 2 2 2 4" xfId="23811"/>
    <cellStyle name="Normal 37 3 2 2 2 2 5" xfId="14436"/>
    <cellStyle name="Normal 37 3 2 2 2 3" xfId="5768"/>
    <cellStyle name="Normal 37 3 2 2 2 3 2" xfId="37376"/>
    <cellStyle name="Normal 37 3 2 2 2 3 3" xfId="24519"/>
    <cellStyle name="Normal 37 3 2 2 2 3 4" xfId="15144"/>
    <cellStyle name="Normal 37 3 2 2 2 4" xfId="4508"/>
    <cellStyle name="Normal 37 3 2 2 2 4 2" xfId="36122"/>
    <cellStyle name="Normal 37 3 2 2 2 4 3" xfId="23264"/>
    <cellStyle name="Normal 37 3 2 2 2 4 4" xfId="13889"/>
    <cellStyle name="Normal 37 3 2 2 2 5" xfId="32370"/>
    <cellStyle name="Normal 37 3 2 2 2 6" xfId="22777"/>
    <cellStyle name="Normal 37 3 2 2 2 7" xfId="10126"/>
    <cellStyle name="Normal 37 3 2 2 3" xfId="5059"/>
    <cellStyle name="Normal 37 3 2 2 3 2" xfId="6317"/>
    <cellStyle name="Normal 37 3 2 2 3 2 2" xfId="37925"/>
    <cellStyle name="Normal 37 3 2 2 3 2 3" xfId="25068"/>
    <cellStyle name="Normal 37 3 2 2 3 2 4" xfId="15693"/>
    <cellStyle name="Normal 37 3 2 2 3 3" xfId="36667"/>
    <cellStyle name="Normal 37 3 2 2 3 4" xfId="23810"/>
    <cellStyle name="Normal 37 3 2 2 3 5" xfId="14435"/>
    <cellStyle name="Normal 37 3 2 2 4" xfId="5607"/>
    <cellStyle name="Normal 37 3 2 2 4 2" xfId="37215"/>
    <cellStyle name="Normal 37 3 2 2 4 3" xfId="24358"/>
    <cellStyle name="Normal 37 3 2 2 4 4" xfId="14983"/>
    <cellStyle name="Normal 37 3 2 2 5" xfId="4347"/>
    <cellStyle name="Normal 37 3 2 2 5 2" xfId="35961"/>
    <cellStyle name="Normal 37 3 2 2 5 3" xfId="23103"/>
    <cellStyle name="Normal 37 3 2 2 5 4" xfId="13728"/>
    <cellStyle name="Normal 37 3 2 2 6" xfId="19260"/>
    <cellStyle name="Normal 37 3 2 2 7" xfId="28636"/>
    <cellStyle name="Normal 37 3 2 2 8" xfId="32129"/>
    <cellStyle name="Normal 37 3 2 2 9" xfId="9777"/>
    <cellStyle name="Normal 37 3 2 20" xfId="2895"/>
    <cellStyle name="Normal 37 3 2 20 2" xfId="8365"/>
    <cellStyle name="Normal 37 3 2 20 2 2" xfId="39971"/>
    <cellStyle name="Normal 37 3 2 20 2 3" xfId="27114"/>
    <cellStyle name="Normal 37 3 2 20 2 4" xfId="17739"/>
    <cellStyle name="Normal 37 3 2 20 3" xfId="21461"/>
    <cellStyle name="Normal 37 3 2 20 4" xfId="30837"/>
    <cellStyle name="Normal 37 3 2 20 5" xfId="34560"/>
    <cellStyle name="Normal 37 3 2 20 6" xfId="12327"/>
    <cellStyle name="Normal 37 3 2 21" xfId="3010"/>
    <cellStyle name="Normal 37 3 2 21 2" xfId="8479"/>
    <cellStyle name="Normal 37 3 2 21 2 2" xfId="40085"/>
    <cellStyle name="Normal 37 3 2 21 2 3" xfId="27228"/>
    <cellStyle name="Normal 37 3 2 21 2 4" xfId="17853"/>
    <cellStyle name="Normal 37 3 2 21 3" xfId="21575"/>
    <cellStyle name="Normal 37 3 2 21 4" xfId="30951"/>
    <cellStyle name="Normal 37 3 2 21 5" xfId="34674"/>
    <cellStyle name="Normal 37 3 2 21 6" xfId="12441"/>
    <cellStyle name="Normal 37 3 2 22" xfId="3125"/>
    <cellStyle name="Normal 37 3 2 22 2" xfId="8593"/>
    <cellStyle name="Normal 37 3 2 22 2 2" xfId="40199"/>
    <cellStyle name="Normal 37 3 2 22 2 3" xfId="27342"/>
    <cellStyle name="Normal 37 3 2 22 2 4" xfId="17967"/>
    <cellStyle name="Normal 37 3 2 22 3" xfId="21689"/>
    <cellStyle name="Normal 37 3 2 22 4" xfId="31065"/>
    <cellStyle name="Normal 37 3 2 22 5" xfId="34788"/>
    <cellStyle name="Normal 37 3 2 22 6" xfId="12555"/>
    <cellStyle name="Normal 37 3 2 23" xfId="3240"/>
    <cellStyle name="Normal 37 3 2 23 2" xfId="8707"/>
    <cellStyle name="Normal 37 3 2 23 2 2" xfId="40313"/>
    <cellStyle name="Normal 37 3 2 23 2 3" xfId="27456"/>
    <cellStyle name="Normal 37 3 2 23 2 4" xfId="18081"/>
    <cellStyle name="Normal 37 3 2 23 3" xfId="21803"/>
    <cellStyle name="Normal 37 3 2 23 4" xfId="31179"/>
    <cellStyle name="Normal 37 3 2 23 5" xfId="34902"/>
    <cellStyle name="Normal 37 3 2 23 6" xfId="12669"/>
    <cellStyle name="Normal 37 3 2 24" xfId="3355"/>
    <cellStyle name="Normal 37 3 2 24 2" xfId="8821"/>
    <cellStyle name="Normal 37 3 2 24 2 2" xfId="40427"/>
    <cellStyle name="Normal 37 3 2 24 2 3" xfId="27570"/>
    <cellStyle name="Normal 37 3 2 24 2 4" xfId="18195"/>
    <cellStyle name="Normal 37 3 2 24 3" xfId="21917"/>
    <cellStyle name="Normal 37 3 2 24 4" xfId="31293"/>
    <cellStyle name="Normal 37 3 2 24 5" xfId="35016"/>
    <cellStyle name="Normal 37 3 2 24 6" xfId="12783"/>
    <cellStyle name="Normal 37 3 2 25" xfId="3473"/>
    <cellStyle name="Normal 37 3 2 25 2" xfId="8938"/>
    <cellStyle name="Normal 37 3 2 25 2 2" xfId="40544"/>
    <cellStyle name="Normal 37 3 2 25 2 3" xfId="27687"/>
    <cellStyle name="Normal 37 3 2 25 2 4" xfId="18312"/>
    <cellStyle name="Normal 37 3 2 25 3" xfId="22034"/>
    <cellStyle name="Normal 37 3 2 25 4" xfId="31410"/>
    <cellStyle name="Normal 37 3 2 25 5" xfId="35133"/>
    <cellStyle name="Normal 37 3 2 25 6" xfId="12900"/>
    <cellStyle name="Normal 37 3 2 26" xfId="3593"/>
    <cellStyle name="Normal 37 3 2 26 2" xfId="9057"/>
    <cellStyle name="Normal 37 3 2 26 2 2" xfId="40663"/>
    <cellStyle name="Normal 37 3 2 26 2 3" xfId="27806"/>
    <cellStyle name="Normal 37 3 2 26 2 4" xfId="18431"/>
    <cellStyle name="Normal 37 3 2 26 3" xfId="22153"/>
    <cellStyle name="Normal 37 3 2 26 4" xfId="31529"/>
    <cellStyle name="Normal 37 3 2 26 5" xfId="35252"/>
    <cellStyle name="Normal 37 3 2 26 6" xfId="13019"/>
    <cellStyle name="Normal 37 3 2 27" xfId="3725"/>
    <cellStyle name="Normal 37 3 2 27 2" xfId="9188"/>
    <cellStyle name="Normal 37 3 2 27 2 2" xfId="40794"/>
    <cellStyle name="Normal 37 3 2 27 2 3" xfId="27937"/>
    <cellStyle name="Normal 37 3 2 27 2 4" xfId="18562"/>
    <cellStyle name="Normal 37 3 2 27 3" xfId="22284"/>
    <cellStyle name="Normal 37 3 2 27 4" xfId="31660"/>
    <cellStyle name="Normal 37 3 2 27 5" xfId="35383"/>
    <cellStyle name="Normal 37 3 2 27 6" xfId="13150"/>
    <cellStyle name="Normal 37 3 2 28" xfId="3841"/>
    <cellStyle name="Normal 37 3 2 28 2" xfId="9303"/>
    <cellStyle name="Normal 37 3 2 28 2 2" xfId="40909"/>
    <cellStyle name="Normal 37 3 2 28 2 3" xfId="28052"/>
    <cellStyle name="Normal 37 3 2 28 2 4" xfId="18677"/>
    <cellStyle name="Normal 37 3 2 28 3" xfId="22399"/>
    <cellStyle name="Normal 37 3 2 28 4" xfId="31775"/>
    <cellStyle name="Normal 37 3 2 28 5" xfId="35498"/>
    <cellStyle name="Normal 37 3 2 28 6" xfId="13265"/>
    <cellStyle name="Normal 37 3 2 29" xfId="3956"/>
    <cellStyle name="Normal 37 3 2 29 2" xfId="9417"/>
    <cellStyle name="Normal 37 3 2 29 2 2" xfId="41023"/>
    <cellStyle name="Normal 37 3 2 29 2 3" xfId="28166"/>
    <cellStyle name="Normal 37 3 2 29 2 4" xfId="18791"/>
    <cellStyle name="Normal 37 3 2 29 3" xfId="22513"/>
    <cellStyle name="Normal 37 3 2 29 4" xfId="31889"/>
    <cellStyle name="Normal 37 3 2 29 5" xfId="35612"/>
    <cellStyle name="Normal 37 3 2 29 6" xfId="13379"/>
    <cellStyle name="Normal 37 3 2 3" xfId="836"/>
    <cellStyle name="Normal 37 3 2 3 2" xfId="5061"/>
    <cellStyle name="Normal 37 3 2 3 2 2" xfId="6319"/>
    <cellStyle name="Normal 37 3 2 3 2 2 2" xfId="37927"/>
    <cellStyle name="Normal 37 3 2 3 2 2 3" xfId="25070"/>
    <cellStyle name="Normal 37 3 2 3 2 2 4" xfId="15695"/>
    <cellStyle name="Normal 37 3 2 3 2 3" xfId="36669"/>
    <cellStyle name="Normal 37 3 2 3 2 4" xfId="23812"/>
    <cellStyle name="Normal 37 3 2 3 2 5" xfId="14437"/>
    <cellStyle name="Normal 37 3 2 3 3" xfId="5769"/>
    <cellStyle name="Normal 37 3 2 3 3 2" xfId="37377"/>
    <cellStyle name="Normal 37 3 2 3 3 3" xfId="24520"/>
    <cellStyle name="Normal 37 3 2 3 3 4" xfId="15145"/>
    <cellStyle name="Normal 37 3 2 3 4" xfId="4509"/>
    <cellStyle name="Normal 37 3 2 3 4 2" xfId="36123"/>
    <cellStyle name="Normal 37 3 2 3 4 3" xfId="23265"/>
    <cellStyle name="Normal 37 3 2 3 4 4" xfId="13890"/>
    <cellStyle name="Normal 37 3 2 3 5" xfId="19423"/>
    <cellStyle name="Normal 37 3 2 3 6" xfId="28799"/>
    <cellStyle name="Normal 37 3 2 3 7" xfId="32250"/>
    <cellStyle name="Normal 37 3 2 3 8" xfId="10289"/>
    <cellStyle name="Normal 37 3 2 30" xfId="560"/>
    <cellStyle name="Normal 37 3 2 30 2" xfId="9537"/>
    <cellStyle name="Normal 37 3 2 30 2 2" xfId="41143"/>
    <cellStyle name="Normal 37 3 2 30 2 3" xfId="28286"/>
    <cellStyle name="Normal 37 3 2 30 2 4" xfId="18911"/>
    <cellStyle name="Normal 37 3 2 30 3" xfId="22633"/>
    <cellStyle name="Normal 37 3 2 30 4" xfId="28527"/>
    <cellStyle name="Normal 37 3 2 30 5" xfId="32491"/>
    <cellStyle name="Normal 37 3 2 30 6" xfId="10017"/>
    <cellStyle name="Normal 37 3 2 31" xfId="439"/>
    <cellStyle name="Normal 37 3 2 31 2" xfId="5357"/>
    <cellStyle name="Normal 37 3 2 31 2 2" xfId="36965"/>
    <cellStyle name="Normal 37 3 2 31 2 3" xfId="24108"/>
    <cellStyle name="Normal 37 3 2 31 2 4" xfId="14733"/>
    <cellStyle name="Normal 37 3 2 31 3" xfId="19151"/>
    <cellStyle name="Normal 37 3 2 31 4" xfId="9897"/>
    <cellStyle name="Normal 37 3 2 32" xfId="4121"/>
    <cellStyle name="Normal 37 3 2 32 2" xfId="35735"/>
    <cellStyle name="Normal 37 3 2 32 3" xfId="22877"/>
    <cellStyle name="Normal 37 3 2 32 4" xfId="13502"/>
    <cellStyle name="Normal 37 3 2 33" xfId="19031"/>
    <cellStyle name="Normal 37 3 2 34" xfId="28407"/>
    <cellStyle name="Normal 37 3 2 35" xfId="32009"/>
    <cellStyle name="Normal 37 3 2 36" xfId="9657"/>
    <cellStyle name="Normal 37 3 2 4" xfId="953"/>
    <cellStyle name="Normal 37 3 2 4 2" xfId="5062"/>
    <cellStyle name="Normal 37 3 2 4 2 2" xfId="6320"/>
    <cellStyle name="Normal 37 3 2 4 2 2 2" xfId="37928"/>
    <cellStyle name="Normal 37 3 2 4 2 2 3" xfId="25071"/>
    <cellStyle name="Normal 37 3 2 4 2 2 4" xfId="15696"/>
    <cellStyle name="Normal 37 3 2 4 2 3" xfId="36670"/>
    <cellStyle name="Normal 37 3 2 4 2 4" xfId="23813"/>
    <cellStyle name="Normal 37 3 2 4 2 5" xfId="14438"/>
    <cellStyle name="Normal 37 3 2 4 3" xfId="5982"/>
    <cellStyle name="Normal 37 3 2 4 3 2" xfId="37590"/>
    <cellStyle name="Normal 37 3 2 4 3 3" xfId="24733"/>
    <cellStyle name="Normal 37 3 2 4 3 4" xfId="15358"/>
    <cellStyle name="Normal 37 3 2 4 4" xfId="4723"/>
    <cellStyle name="Normal 37 3 2 4 4 2" xfId="36334"/>
    <cellStyle name="Normal 37 3 2 4 4 3" xfId="23477"/>
    <cellStyle name="Normal 37 3 2 4 4 4" xfId="14102"/>
    <cellStyle name="Normal 37 3 2 4 5" xfId="19539"/>
    <cellStyle name="Normal 37 3 2 4 6" xfId="28915"/>
    <cellStyle name="Normal 37 3 2 4 7" xfId="32639"/>
    <cellStyle name="Normal 37 3 2 4 8" xfId="10405"/>
    <cellStyle name="Normal 37 3 2 5" xfId="1069"/>
    <cellStyle name="Normal 37 3 2 5 2" xfId="6316"/>
    <cellStyle name="Normal 37 3 2 5 2 2" xfId="37924"/>
    <cellStyle name="Normal 37 3 2 5 2 3" xfId="25067"/>
    <cellStyle name="Normal 37 3 2 5 2 4" xfId="15692"/>
    <cellStyle name="Normal 37 3 2 5 3" xfId="5058"/>
    <cellStyle name="Normal 37 3 2 5 3 2" xfId="36666"/>
    <cellStyle name="Normal 37 3 2 5 3 3" xfId="23809"/>
    <cellStyle name="Normal 37 3 2 5 3 4" xfId="14434"/>
    <cellStyle name="Normal 37 3 2 5 4" xfId="19654"/>
    <cellStyle name="Normal 37 3 2 5 5" xfId="29030"/>
    <cellStyle name="Normal 37 3 2 5 6" xfId="32754"/>
    <cellStyle name="Normal 37 3 2 5 7" xfId="10520"/>
    <cellStyle name="Normal 37 3 2 6" xfId="1185"/>
    <cellStyle name="Normal 37 3 2 6 2" xfId="6898"/>
    <cellStyle name="Normal 37 3 2 6 2 2" xfId="38504"/>
    <cellStyle name="Normal 37 3 2 6 2 3" xfId="25647"/>
    <cellStyle name="Normal 37 3 2 6 2 4" xfId="16272"/>
    <cellStyle name="Normal 37 3 2 6 3" xfId="4238"/>
    <cellStyle name="Normal 37 3 2 6 3 2" xfId="35852"/>
    <cellStyle name="Normal 37 3 2 6 3 3" xfId="22994"/>
    <cellStyle name="Normal 37 3 2 6 3 4" xfId="13619"/>
    <cellStyle name="Normal 37 3 2 6 4" xfId="19769"/>
    <cellStyle name="Normal 37 3 2 6 5" xfId="29145"/>
    <cellStyle name="Normal 37 3 2 6 6" xfId="32869"/>
    <cellStyle name="Normal 37 3 2 6 7" xfId="10635"/>
    <cellStyle name="Normal 37 3 2 7" xfId="1300"/>
    <cellStyle name="Normal 37 3 2 7 2" xfId="5494"/>
    <cellStyle name="Normal 37 3 2 7 2 2" xfId="37102"/>
    <cellStyle name="Normal 37 3 2 7 2 3" xfId="24245"/>
    <cellStyle name="Normal 37 3 2 7 2 4" xfId="14870"/>
    <cellStyle name="Normal 37 3 2 7 3" xfId="19883"/>
    <cellStyle name="Normal 37 3 2 7 4" xfId="29259"/>
    <cellStyle name="Normal 37 3 2 7 5" xfId="32983"/>
    <cellStyle name="Normal 37 3 2 7 6" xfId="10749"/>
    <cellStyle name="Normal 37 3 2 8" xfId="1415"/>
    <cellStyle name="Normal 37 3 2 8 2" xfId="7035"/>
    <cellStyle name="Normal 37 3 2 8 2 2" xfId="38641"/>
    <cellStyle name="Normal 37 3 2 8 2 3" xfId="25784"/>
    <cellStyle name="Normal 37 3 2 8 2 4" xfId="16409"/>
    <cellStyle name="Normal 37 3 2 8 3" xfId="19997"/>
    <cellStyle name="Normal 37 3 2 8 4" xfId="29373"/>
    <cellStyle name="Normal 37 3 2 8 5" xfId="33097"/>
    <cellStyle name="Normal 37 3 2 8 6" xfId="10863"/>
    <cellStyle name="Normal 37 3 2 9" xfId="1530"/>
    <cellStyle name="Normal 37 3 2 9 2" xfId="5391"/>
    <cellStyle name="Normal 37 3 2 9 2 2" xfId="36999"/>
    <cellStyle name="Normal 37 3 2 9 2 3" xfId="24142"/>
    <cellStyle name="Normal 37 3 2 9 2 4" xfId="14767"/>
    <cellStyle name="Normal 37 3 2 9 3" xfId="20111"/>
    <cellStyle name="Normal 37 3 2 9 4" xfId="29487"/>
    <cellStyle name="Normal 37 3 2 9 5" xfId="33211"/>
    <cellStyle name="Normal 37 3 2 9 6" xfId="10977"/>
    <cellStyle name="Normal 37 3 20" xfId="2709"/>
    <cellStyle name="Normal 37 3 20 2" xfId="8180"/>
    <cellStyle name="Normal 37 3 20 2 2" xfId="39786"/>
    <cellStyle name="Normal 37 3 20 2 3" xfId="26929"/>
    <cellStyle name="Normal 37 3 20 2 4" xfId="17554"/>
    <cellStyle name="Normal 37 3 20 3" xfId="21276"/>
    <cellStyle name="Normal 37 3 20 4" xfId="30652"/>
    <cellStyle name="Normal 37 3 20 5" xfId="34375"/>
    <cellStyle name="Normal 37 3 20 6" xfId="12142"/>
    <cellStyle name="Normal 37 3 21" xfId="2824"/>
    <cellStyle name="Normal 37 3 21 2" xfId="8294"/>
    <cellStyle name="Normal 37 3 21 2 2" xfId="39900"/>
    <cellStyle name="Normal 37 3 21 2 3" xfId="27043"/>
    <cellStyle name="Normal 37 3 21 2 4" xfId="17668"/>
    <cellStyle name="Normal 37 3 21 3" xfId="21390"/>
    <cellStyle name="Normal 37 3 21 4" xfId="30766"/>
    <cellStyle name="Normal 37 3 21 5" xfId="34489"/>
    <cellStyle name="Normal 37 3 21 6" xfId="12256"/>
    <cellStyle name="Normal 37 3 22" xfId="2939"/>
    <cellStyle name="Normal 37 3 22 2" xfId="8408"/>
    <cellStyle name="Normal 37 3 22 2 2" xfId="40014"/>
    <cellStyle name="Normal 37 3 22 2 3" xfId="27157"/>
    <cellStyle name="Normal 37 3 22 2 4" xfId="17782"/>
    <cellStyle name="Normal 37 3 22 3" xfId="21504"/>
    <cellStyle name="Normal 37 3 22 4" xfId="30880"/>
    <cellStyle name="Normal 37 3 22 5" xfId="34603"/>
    <cellStyle name="Normal 37 3 22 6" xfId="12370"/>
    <cellStyle name="Normal 37 3 23" xfId="3054"/>
    <cellStyle name="Normal 37 3 23 2" xfId="8522"/>
    <cellStyle name="Normal 37 3 23 2 2" xfId="40128"/>
    <cellStyle name="Normal 37 3 23 2 3" xfId="27271"/>
    <cellStyle name="Normal 37 3 23 2 4" xfId="17896"/>
    <cellStyle name="Normal 37 3 23 3" xfId="21618"/>
    <cellStyle name="Normal 37 3 23 4" xfId="30994"/>
    <cellStyle name="Normal 37 3 23 5" xfId="34717"/>
    <cellStyle name="Normal 37 3 23 6" xfId="12484"/>
    <cellStyle name="Normal 37 3 24" xfId="3169"/>
    <cellStyle name="Normal 37 3 24 2" xfId="8636"/>
    <cellStyle name="Normal 37 3 24 2 2" xfId="40242"/>
    <cellStyle name="Normal 37 3 24 2 3" xfId="27385"/>
    <cellStyle name="Normal 37 3 24 2 4" xfId="18010"/>
    <cellStyle name="Normal 37 3 24 3" xfId="21732"/>
    <cellStyle name="Normal 37 3 24 4" xfId="31108"/>
    <cellStyle name="Normal 37 3 24 5" xfId="34831"/>
    <cellStyle name="Normal 37 3 24 6" xfId="12598"/>
    <cellStyle name="Normal 37 3 25" xfId="3284"/>
    <cellStyle name="Normal 37 3 25 2" xfId="8750"/>
    <cellStyle name="Normal 37 3 25 2 2" xfId="40356"/>
    <cellStyle name="Normal 37 3 25 2 3" xfId="27499"/>
    <cellStyle name="Normal 37 3 25 2 4" xfId="18124"/>
    <cellStyle name="Normal 37 3 25 3" xfId="21846"/>
    <cellStyle name="Normal 37 3 25 4" xfId="31222"/>
    <cellStyle name="Normal 37 3 25 5" xfId="34945"/>
    <cellStyle name="Normal 37 3 25 6" xfId="12712"/>
    <cellStyle name="Normal 37 3 26" xfId="3402"/>
    <cellStyle name="Normal 37 3 26 2" xfId="8867"/>
    <cellStyle name="Normal 37 3 26 2 2" xfId="40473"/>
    <cellStyle name="Normal 37 3 26 2 3" xfId="27616"/>
    <cellStyle name="Normal 37 3 26 2 4" xfId="18241"/>
    <cellStyle name="Normal 37 3 26 3" xfId="21963"/>
    <cellStyle name="Normal 37 3 26 4" xfId="31339"/>
    <cellStyle name="Normal 37 3 26 5" xfId="35062"/>
    <cellStyle name="Normal 37 3 26 6" xfId="12829"/>
    <cellStyle name="Normal 37 3 27" xfId="3522"/>
    <cellStyle name="Normal 37 3 27 2" xfId="8986"/>
    <cellStyle name="Normal 37 3 27 2 2" xfId="40592"/>
    <cellStyle name="Normal 37 3 27 2 3" xfId="27735"/>
    <cellStyle name="Normal 37 3 27 2 4" xfId="18360"/>
    <cellStyle name="Normal 37 3 27 3" xfId="22082"/>
    <cellStyle name="Normal 37 3 27 4" xfId="31458"/>
    <cellStyle name="Normal 37 3 27 5" xfId="35181"/>
    <cellStyle name="Normal 37 3 27 6" xfId="12948"/>
    <cellStyle name="Normal 37 3 28" xfId="3654"/>
    <cellStyle name="Normal 37 3 28 2" xfId="9117"/>
    <cellStyle name="Normal 37 3 28 2 2" xfId="40723"/>
    <cellStyle name="Normal 37 3 28 2 3" xfId="27866"/>
    <cellStyle name="Normal 37 3 28 2 4" xfId="18491"/>
    <cellStyle name="Normal 37 3 28 3" xfId="22213"/>
    <cellStyle name="Normal 37 3 28 4" xfId="31589"/>
    <cellStyle name="Normal 37 3 28 5" xfId="35312"/>
    <cellStyle name="Normal 37 3 28 6" xfId="13079"/>
    <cellStyle name="Normal 37 3 29" xfId="3770"/>
    <cellStyle name="Normal 37 3 29 2" xfId="9232"/>
    <cellStyle name="Normal 37 3 29 2 2" xfId="40838"/>
    <cellStyle name="Normal 37 3 29 2 3" xfId="27981"/>
    <cellStyle name="Normal 37 3 29 2 4" xfId="18606"/>
    <cellStyle name="Normal 37 3 29 3" xfId="22328"/>
    <cellStyle name="Normal 37 3 29 4" xfId="31704"/>
    <cellStyle name="Normal 37 3 29 5" xfId="35427"/>
    <cellStyle name="Normal 37 3 29 6" xfId="13194"/>
    <cellStyle name="Normal 37 3 3" xfId="248"/>
    <cellStyle name="Normal 37 3 3 2" xfId="602"/>
    <cellStyle name="Normal 37 3 3 2 2" xfId="5064"/>
    <cellStyle name="Normal 37 3 3 2 2 2" xfId="6322"/>
    <cellStyle name="Normal 37 3 3 2 2 2 2" xfId="37930"/>
    <cellStyle name="Normal 37 3 3 2 2 2 3" xfId="25073"/>
    <cellStyle name="Normal 37 3 3 2 2 2 4" xfId="15698"/>
    <cellStyle name="Normal 37 3 3 2 2 3" xfId="36672"/>
    <cellStyle name="Normal 37 3 3 2 2 4" xfId="23815"/>
    <cellStyle name="Normal 37 3 3 2 2 5" xfId="14440"/>
    <cellStyle name="Normal 37 3 3 2 3" xfId="5770"/>
    <cellStyle name="Normal 37 3 3 2 3 2" xfId="37378"/>
    <cellStyle name="Normal 37 3 3 2 3 3" xfId="24521"/>
    <cellStyle name="Normal 37 3 3 2 3 4" xfId="15146"/>
    <cellStyle name="Normal 37 3 3 2 4" xfId="4510"/>
    <cellStyle name="Normal 37 3 3 2 4 2" xfId="36124"/>
    <cellStyle name="Normal 37 3 3 2 4 3" xfId="23266"/>
    <cellStyle name="Normal 37 3 3 2 4 4" xfId="13891"/>
    <cellStyle name="Normal 37 3 3 2 5" xfId="32299"/>
    <cellStyle name="Normal 37 3 3 2 6" xfId="22778"/>
    <cellStyle name="Normal 37 3 3 2 7" xfId="10058"/>
    <cellStyle name="Normal 37 3 3 3" xfId="5063"/>
    <cellStyle name="Normal 37 3 3 3 2" xfId="6321"/>
    <cellStyle name="Normal 37 3 3 3 2 2" xfId="37929"/>
    <cellStyle name="Normal 37 3 3 3 2 3" xfId="25072"/>
    <cellStyle name="Normal 37 3 3 3 2 4" xfId="15697"/>
    <cellStyle name="Normal 37 3 3 3 3" xfId="36671"/>
    <cellStyle name="Normal 37 3 3 3 4" xfId="23814"/>
    <cellStyle name="Normal 37 3 3 3 5" xfId="14439"/>
    <cellStyle name="Normal 37 3 3 4" xfId="5537"/>
    <cellStyle name="Normal 37 3 3 4 2" xfId="37145"/>
    <cellStyle name="Normal 37 3 3 4 3" xfId="24288"/>
    <cellStyle name="Normal 37 3 3 4 4" xfId="14913"/>
    <cellStyle name="Normal 37 3 3 5" xfId="4279"/>
    <cellStyle name="Normal 37 3 3 5 2" xfId="35893"/>
    <cellStyle name="Normal 37 3 3 5 3" xfId="23035"/>
    <cellStyle name="Normal 37 3 3 5 4" xfId="13660"/>
    <cellStyle name="Normal 37 3 3 6" xfId="19192"/>
    <cellStyle name="Normal 37 3 3 7" xfId="28568"/>
    <cellStyle name="Normal 37 3 3 8" xfId="32058"/>
    <cellStyle name="Normal 37 3 3 9" xfId="9706"/>
    <cellStyle name="Normal 37 3 30" xfId="3885"/>
    <cellStyle name="Normal 37 3 30 2" xfId="9346"/>
    <cellStyle name="Normal 37 3 30 2 2" xfId="40952"/>
    <cellStyle name="Normal 37 3 30 2 3" xfId="28095"/>
    <cellStyle name="Normal 37 3 30 2 4" xfId="18720"/>
    <cellStyle name="Normal 37 3 30 3" xfId="22442"/>
    <cellStyle name="Normal 37 3 30 4" xfId="31818"/>
    <cellStyle name="Normal 37 3 30 5" xfId="35541"/>
    <cellStyle name="Normal 37 3 30 6" xfId="13308"/>
    <cellStyle name="Normal 37 3 31" xfId="489"/>
    <cellStyle name="Normal 37 3 31 2" xfId="9466"/>
    <cellStyle name="Normal 37 3 31 2 2" xfId="41072"/>
    <cellStyle name="Normal 37 3 31 2 3" xfId="28215"/>
    <cellStyle name="Normal 37 3 31 2 4" xfId="18840"/>
    <cellStyle name="Normal 37 3 31 3" xfId="22562"/>
    <cellStyle name="Normal 37 3 31 4" xfId="28456"/>
    <cellStyle name="Normal 37 3 31 5" xfId="32420"/>
    <cellStyle name="Normal 37 3 31 6" xfId="9946"/>
    <cellStyle name="Normal 37 3 32" xfId="368"/>
    <cellStyle name="Normal 37 3 32 2" xfId="6992"/>
    <cellStyle name="Normal 37 3 32 2 2" xfId="38598"/>
    <cellStyle name="Normal 37 3 32 2 3" xfId="25741"/>
    <cellStyle name="Normal 37 3 32 2 4" xfId="16366"/>
    <cellStyle name="Normal 37 3 32 3" xfId="19080"/>
    <cellStyle name="Normal 37 3 32 4" xfId="9826"/>
    <cellStyle name="Normal 37 3 33" xfId="4050"/>
    <cellStyle name="Normal 37 3 33 2" xfId="35664"/>
    <cellStyle name="Normal 37 3 33 3" xfId="22806"/>
    <cellStyle name="Normal 37 3 33 4" xfId="13431"/>
    <cellStyle name="Normal 37 3 34" xfId="18960"/>
    <cellStyle name="Normal 37 3 35" xfId="28336"/>
    <cellStyle name="Normal 37 3 36" xfId="31938"/>
    <cellStyle name="Normal 37 3 37" xfId="9586"/>
    <cellStyle name="Normal 37 3 4" xfId="765"/>
    <cellStyle name="Normal 37 3 4 2" xfId="5065"/>
    <cellStyle name="Normal 37 3 4 2 2" xfId="6323"/>
    <cellStyle name="Normal 37 3 4 2 2 2" xfId="37931"/>
    <cellStyle name="Normal 37 3 4 2 2 3" xfId="25074"/>
    <cellStyle name="Normal 37 3 4 2 2 4" xfId="15699"/>
    <cellStyle name="Normal 37 3 4 2 3" xfId="36673"/>
    <cellStyle name="Normal 37 3 4 2 4" xfId="23816"/>
    <cellStyle name="Normal 37 3 4 2 5" xfId="14441"/>
    <cellStyle name="Normal 37 3 4 3" xfId="5771"/>
    <cellStyle name="Normal 37 3 4 3 2" xfId="37379"/>
    <cellStyle name="Normal 37 3 4 3 3" xfId="24522"/>
    <cellStyle name="Normal 37 3 4 3 4" xfId="15147"/>
    <cellStyle name="Normal 37 3 4 4" xfId="4511"/>
    <cellStyle name="Normal 37 3 4 4 2" xfId="36125"/>
    <cellStyle name="Normal 37 3 4 4 3" xfId="23267"/>
    <cellStyle name="Normal 37 3 4 4 4" xfId="13892"/>
    <cellStyle name="Normal 37 3 4 5" xfId="19352"/>
    <cellStyle name="Normal 37 3 4 6" xfId="28728"/>
    <cellStyle name="Normal 37 3 4 7" xfId="32179"/>
    <cellStyle name="Normal 37 3 4 8" xfId="10218"/>
    <cellStyle name="Normal 37 3 5" xfId="882"/>
    <cellStyle name="Normal 37 3 5 2" xfId="5066"/>
    <cellStyle name="Normal 37 3 5 2 2" xfId="6324"/>
    <cellStyle name="Normal 37 3 5 2 2 2" xfId="37932"/>
    <cellStyle name="Normal 37 3 5 2 2 3" xfId="25075"/>
    <cellStyle name="Normal 37 3 5 2 2 4" xfId="15700"/>
    <cellStyle name="Normal 37 3 5 2 3" xfId="36674"/>
    <cellStyle name="Normal 37 3 5 2 4" xfId="23817"/>
    <cellStyle name="Normal 37 3 5 2 5" xfId="14442"/>
    <cellStyle name="Normal 37 3 5 3" xfId="5911"/>
    <cellStyle name="Normal 37 3 5 3 2" xfId="37519"/>
    <cellStyle name="Normal 37 3 5 3 3" xfId="24662"/>
    <cellStyle name="Normal 37 3 5 3 4" xfId="15287"/>
    <cellStyle name="Normal 37 3 5 4" xfId="4652"/>
    <cellStyle name="Normal 37 3 5 4 2" xfId="36263"/>
    <cellStyle name="Normal 37 3 5 4 3" xfId="23406"/>
    <cellStyle name="Normal 37 3 5 4 4" xfId="14031"/>
    <cellStyle name="Normal 37 3 5 5" xfId="19468"/>
    <cellStyle name="Normal 37 3 5 6" xfId="28844"/>
    <cellStyle name="Normal 37 3 5 7" xfId="32568"/>
    <cellStyle name="Normal 37 3 5 8" xfId="10334"/>
    <cellStyle name="Normal 37 3 6" xfId="998"/>
    <cellStyle name="Normal 37 3 6 2" xfId="6315"/>
    <cellStyle name="Normal 37 3 6 2 2" xfId="37923"/>
    <cellStyle name="Normal 37 3 6 2 3" xfId="25066"/>
    <cellStyle name="Normal 37 3 6 2 4" xfId="15691"/>
    <cellStyle name="Normal 37 3 6 3" xfId="5057"/>
    <cellStyle name="Normal 37 3 6 3 2" xfId="36665"/>
    <cellStyle name="Normal 37 3 6 3 3" xfId="23808"/>
    <cellStyle name="Normal 37 3 6 3 4" xfId="14433"/>
    <cellStyle name="Normal 37 3 6 4" xfId="19583"/>
    <cellStyle name="Normal 37 3 6 5" xfId="28959"/>
    <cellStyle name="Normal 37 3 6 6" xfId="32683"/>
    <cellStyle name="Normal 37 3 6 7" xfId="10449"/>
    <cellStyle name="Normal 37 3 7" xfId="1114"/>
    <cellStyle name="Normal 37 3 7 2" xfId="6723"/>
    <cellStyle name="Normal 37 3 7 2 2" xfId="38329"/>
    <cellStyle name="Normal 37 3 7 2 3" xfId="25472"/>
    <cellStyle name="Normal 37 3 7 2 4" xfId="16097"/>
    <cellStyle name="Normal 37 3 7 3" xfId="4167"/>
    <cellStyle name="Normal 37 3 7 3 2" xfId="35781"/>
    <cellStyle name="Normal 37 3 7 3 3" xfId="22923"/>
    <cellStyle name="Normal 37 3 7 3 4" xfId="13548"/>
    <cellStyle name="Normal 37 3 7 4" xfId="19698"/>
    <cellStyle name="Normal 37 3 7 5" xfId="29074"/>
    <cellStyle name="Normal 37 3 7 6" xfId="32798"/>
    <cellStyle name="Normal 37 3 7 7" xfId="10564"/>
    <cellStyle name="Normal 37 3 8" xfId="1229"/>
    <cellStyle name="Normal 37 3 8 2" xfId="5423"/>
    <cellStyle name="Normal 37 3 8 2 2" xfId="37031"/>
    <cellStyle name="Normal 37 3 8 2 3" xfId="24174"/>
    <cellStyle name="Normal 37 3 8 2 4" xfId="14799"/>
    <cellStyle name="Normal 37 3 8 3" xfId="19812"/>
    <cellStyle name="Normal 37 3 8 4" xfId="29188"/>
    <cellStyle name="Normal 37 3 8 5" xfId="32912"/>
    <cellStyle name="Normal 37 3 8 6" xfId="10678"/>
    <cellStyle name="Normal 37 3 9" xfId="1344"/>
    <cellStyle name="Normal 37 3 9 2" xfId="6888"/>
    <cellStyle name="Normal 37 3 9 2 2" xfId="38494"/>
    <cellStyle name="Normal 37 3 9 2 3" xfId="25637"/>
    <cellStyle name="Normal 37 3 9 2 4" xfId="16262"/>
    <cellStyle name="Normal 37 3 9 3" xfId="19926"/>
    <cellStyle name="Normal 37 3 9 4" xfId="29302"/>
    <cellStyle name="Normal 37 3 9 5" xfId="33026"/>
    <cellStyle name="Normal 37 3 9 6" xfId="10792"/>
    <cellStyle name="Normal 37 30" xfId="1861"/>
    <cellStyle name="Normal 37 30 2" xfId="7340"/>
    <cellStyle name="Normal 37 30 2 2" xfId="38946"/>
    <cellStyle name="Normal 37 30 2 3" xfId="26089"/>
    <cellStyle name="Normal 37 30 2 4" xfId="16714"/>
    <cellStyle name="Normal 37 30 3" xfId="20436"/>
    <cellStyle name="Normal 37 30 4" xfId="29812"/>
    <cellStyle name="Normal 37 30 5" xfId="33535"/>
    <cellStyle name="Normal 37 30 6" xfId="11302"/>
    <cellStyle name="Normal 37 31" xfId="1837"/>
    <cellStyle name="Normal 37 31 2" xfId="7316"/>
    <cellStyle name="Normal 37 31 2 2" xfId="38922"/>
    <cellStyle name="Normal 37 31 2 3" xfId="26065"/>
    <cellStyle name="Normal 37 31 2 4" xfId="16690"/>
    <cellStyle name="Normal 37 31 3" xfId="20412"/>
    <cellStyle name="Normal 37 31 4" xfId="29788"/>
    <cellStyle name="Normal 37 31 5" xfId="33511"/>
    <cellStyle name="Normal 37 31 6" xfId="11278"/>
    <cellStyle name="Normal 37 32" xfId="1869"/>
    <cellStyle name="Normal 37 32 2" xfId="7348"/>
    <cellStyle name="Normal 37 32 2 2" xfId="38954"/>
    <cellStyle name="Normal 37 32 2 3" xfId="26097"/>
    <cellStyle name="Normal 37 32 2 4" xfId="16722"/>
    <cellStyle name="Normal 37 32 3" xfId="20444"/>
    <cellStyle name="Normal 37 32 4" xfId="29820"/>
    <cellStyle name="Normal 37 32 5" xfId="33543"/>
    <cellStyle name="Normal 37 32 6" xfId="11310"/>
    <cellStyle name="Normal 37 33" xfId="3503"/>
    <cellStyle name="Normal 37 33 2" xfId="8968"/>
    <cellStyle name="Normal 37 33 2 2" xfId="40574"/>
    <cellStyle name="Normal 37 33 2 3" xfId="27717"/>
    <cellStyle name="Normal 37 33 2 4" xfId="18342"/>
    <cellStyle name="Normal 37 33 3" xfId="22064"/>
    <cellStyle name="Normal 37 33 4" xfId="31440"/>
    <cellStyle name="Normal 37 33 5" xfId="35163"/>
    <cellStyle name="Normal 37 33 6" xfId="12930"/>
    <cellStyle name="Normal 37 34" xfId="3635"/>
    <cellStyle name="Normal 37 34 2" xfId="9099"/>
    <cellStyle name="Normal 37 34 2 2" xfId="40705"/>
    <cellStyle name="Normal 37 34 2 3" xfId="27848"/>
    <cellStyle name="Normal 37 34 2 4" xfId="18473"/>
    <cellStyle name="Normal 37 34 3" xfId="22195"/>
    <cellStyle name="Normal 37 34 4" xfId="31571"/>
    <cellStyle name="Normal 37 34 5" xfId="35294"/>
    <cellStyle name="Normal 37 34 6" xfId="13061"/>
    <cellStyle name="Normal 37 35" xfId="3625"/>
    <cellStyle name="Normal 37 35 2" xfId="9089"/>
    <cellStyle name="Normal 37 35 2 2" xfId="40695"/>
    <cellStyle name="Normal 37 35 2 3" xfId="27838"/>
    <cellStyle name="Normal 37 35 2 4" xfId="18463"/>
    <cellStyle name="Normal 37 35 3" xfId="22185"/>
    <cellStyle name="Normal 37 35 4" xfId="31561"/>
    <cellStyle name="Normal 37 35 5" xfId="35284"/>
    <cellStyle name="Normal 37 35 6" xfId="13051"/>
    <cellStyle name="Normal 37 36" xfId="3629"/>
    <cellStyle name="Normal 37 36 2" xfId="9093"/>
    <cellStyle name="Normal 37 36 2 2" xfId="40699"/>
    <cellStyle name="Normal 37 36 2 3" xfId="27842"/>
    <cellStyle name="Normal 37 36 2 4" xfId="18467"/>
    <cellStyle name="Normal 37 36 3" xfId="22189"/>
    <cellStyle name="Normal 37 36 4" xfId="31565"/>
    <cellStyle name="Normal 37 36 5" xfId="35288"/>
    <cellStyle name="Normal 37 36 6" xfId="13055"/>
    <cellStyle name="Normal 37 37" xfId="471"/>
    <cellStyle name="Normal 37 37 2" xfId="9448"/>
    <cellStyle name="Normal 37 37 2 2" xfId="41054"/>
    <cellStyle name="Normal 37 37 2 3" xfId="28197"/>
    <cellStyle name="Normal 37 37 2 4" xfId="18822"/>
    <cellStyle name="Normal 37 37 3" xfId="22544"/>
    <cellStyle name="Normal 37 37 4" xfId="28438"/>
    <cellStyle name="Normal 37 37 5" xfId="32402"/>
    <cellStyle name="Normal 37 37 6" xfId="9928"/>
    <cellStyle name="Normal 37 38" xfId="350"/>
    <cellStyle name="Normal 37 38 2" xfId="6783"/>
    <cellStyle name="Normal 37 38 2 2" xfId="38389"/>
    <cellStyle name="Normal 37 38 2 3" xfId="25532"/>
    <cellStyle name="Normal 37 38 2 4" xfId="16157"/>
    <cellStyle name="Normal 37 38 3" xfId="19062"/>
    <cellStyle name="Normal 37 38 4" xfId="9808"/>
    <cellStyle name="Normal 37 39" xfId="4032"/>
    <cellStyle name="Normal 37 39 2" xfId="35646"/>
    <cellStyle name="Normal 37 39 3" xfId="22788"/>
    <cellStyle name="Normal 37 39 4" xfId="13413"/>
    <cellStyle name="Normal 37 4" xfId="117"/>
    <cellStyle name="Normal 37 4 10" xfId="1449"/>
    <cellStyle name="Normal 37 4 10 2" xfId="6818"/>
    <cellStyle name="Normal 37 4 10 2 2" xfId="38424"/>
    <cellStyle name="Normal 37 4 10 2 3" xfId="25567"/>
    <cellStyle name="Normal 37 4 10 2 4" xfId="16192"/>
    <cellStyle name="Normal 37 4 10 3" xfId="20030"/>
    <cellStyle name="Normal 37 4 10 4" xfId="29406"/>
    <cellStyle name="Normal 37 4 10 5" xfId="33130"/>
    <cellStyle name="Normal 37 4 10 6" xfId="10896"/>
    <cellStyle name="Normal 37 4 11" xfId="1581"/>
    <cellStyle name="Normal 37 4 11 2" xfId="7061"/>
    <cellStyle name="Normal 37 4 11 2 2" xfId="38667"/>
    <cellStyle name="Normal 37 4 11 2 3" xfId="25810"/>
    <cellStyle name="Normal 37 4 11 2 4" xfId="16435"/>
    <cellStyle name="Normal 37 4 11 3" xfId="20157"/>
    <cellStyle name="Normal 37 4 11 4" xfId="29533"/>
    <cellStyle name="Normal 37 4 11 5" xfId="33256"/>
    <cellStyle name="Normal 37 4 11 6" xfId="11023"/>
    <cellStyle name="Normal 37 4 12" xfId="1697"/>
    <cellStyle name="Normal 37 4 12 2" xfId="7176"/>
    <cellStyle name="Normal 37 4 12 2 2" xfId="38782"/>
    <cellStyle name="Normal 37 4 12 2 3" xfId="25925"/>
    <cellStyle name="Normal 37 4 12 2 4" xfId="16550"/>
    <cellStyle name="Normal 37 4 12 3" xfId="20272"/>
    <cellStyle name="Normal 37 4 12 4" xfId="29648"/>
    <cellStyle name="Normal 37 4 12 5" xfId="33371"/>
    <cellStyle name="Normal 37 4 12 6" xfId="11138"/>
    <cellStyle name="Normal 37 4 13" xfId="1871"/>
    <cellStyle name="Normal 37 4 13 2" xfId="7349"/>
    <cellStyle name="Normal 37 4 13 2 2" xfId="38955"/>
    <cellStyle name="Normal 37 4 13 2 3" xfId="26098"/>
    <cellStyle name="Normal 37 4 13 2 4" xfId="16723"/>
    <cellStyle name="Normal 37 4 13 3" xfId="20445"/>
    <cellStyle name="Normal 37 4 13 4" xfId="29821"/>
    <cellStyle name="Normal 37 4 13 5" xfId="33544"/>
    <cellStyle name="Normal 37 4 13 6" xfId="11311"/>
    <cellStyle name="Normal 37 4 14" xfId="1989"/>
    <cellStyle name="Normal 37 4 14 2" xfId="7466"/>
    <cellStyle name="Normal 37 4 14 2 2" xfId="39072"/>
    <cellStyle name="Normal 37 4 14 2 3" xfId="26215"/>
    <cellStyle name="Normal 37 4 14 2 4" xfId="16840"/>
    <cellStyle name="Normal 37 4 14 3" xfId="20562"/>
    <cellStyle name="Normal 37 4 14 4" xfId="29938"/>
    <cellStyle name="Normal 37 4 14 5" xfId="33661"/>
    <cellStyle name="Normal 37 4 14 6" xfId="11428"/>
    <cellStyle name="Normal 37 4 15" xfId="2106"/>
    <cellStyle name="Normal 37 4 15 2" xfId="7582"/>
    <cellStyle name="Normal 37 4 15 2 2" xfId="39188"/>
    <cellStyle name="Normal 37 4 15 2 3" xfId="26331"/>
    <cellStyle name="Normal 37 4 15 2 4" xfId="16956"/>
    <cellStyle name="Normal 37 4 15 3" xfId="20678"/>
    <cellStyle name="Normal 37 4 15 4" xfId="30054"/>
    <cellStyle name="Normal 37 4 15 5" xfId="33777"/>
    <cellStyle name="Normal 37 4 15 6" xfId="11544"/>
    <cellStyle name="Normal 37 4 16" xfId="2225"/>
    <cellStyle name="Normal 37 4 16 2" xfId="7700"/>
    <cellStyle name="Normal 37 4 16 2 2" xfId="39306"/>
    <cellStyle name="Normal 37 4 16 2 3" xfId="26449"/>
    <cellStyle name="Normal 37 4 16 2 4" xfId="17074"/>
    <cellStyle name="Normal 37 4 16 3" xfId="20796"/>
    <cellStyle name="Normal 37 4 16 4" xfId="30172"/>
    <cellStyle name="Normal 37 4 16 5" xfId="33895"/>
    <cellStyle name="Normal 37 4 16 6" xfId="11662"/>
    <cellStyle name="Normal 37 4 17" xfId="2344"/>
    <cellStyle name="Normal 37 4 17 2" xfId="7818"/>
    <cellStyle name="Normal 37 4 17 2 2" xfId="39424"/>
    <cellStyle name="Normal 37 4 17 2 3" xfId="26567"/>
    <cellStyle name="Normal 37 4 17 2 4" xfId="17192"/>
    <cellStyle name="Normal 37 4 17 3" xfId="20914"/>
    <cellStyle name="Normal 37 4 17 4" xfId="30290"/>
    <cellStyle name="Normal 37 4 17 5" xfId="34013"/>
    <cellStyle name="Normal 37 4 17 6" xfId="11780"/>
    <cellStyle name="Normal 37 4 18" xfId="2461"/>
    <cellStyle name="Normal 37 4 18 2" xfId="7934"/>
    <cellStyle name="Normal 37 4 18 2 2" xfId="39540"/>
    <cellStyle name="Normal 37 4 18 2 3" xfId="26683"/>
    <cellStyle name="Normal 37 4 18 2 4" xfId="17308"/>
    <cellStyle name="Normal 37 4 18 3" xfId="21030"/>
    <cellStyle name="Normal 37 4 18 4" xfId="30406"/>
    <cellStyle name="Normal 37 4 18 5" xfId="34129"/>
    <cellStyle name="Normal 37 4 18 6" xfId="11896"/>
    <cellStyle name="Normal 37 4 19" xfId="2579"/>
    <cellStyle name="Normal 37 4 19 2" xfId="8051"/>
    <cellStyle name="Normal 37 4 19 2 2" xfId="39657"/>
    <cellStyle name="Normal 37 4 19 2 3" xfId="26800"/>
    <cellStyle name="Normal 37 4 19 2 4" xfId="17425"/>
    <cellStyle name="Normal 37 4 19 3" xfId="21147"/>
    <cellStyle name="Normal 37 4 19 4" xfId="30523"/>
    <cellStyle name="Normal 37 4 19 5" xfId="34246"/>
    <cellStyle name="Normal 37 4 19 6" xfId="12013"/>
    <cellStyle name="Normal 37 4 2" xfId="199"/>
    <cellStyle name="Normal 37 4 2 10" xfId="1663"/>
    <cellStyle name="Normal 37 4 2 10 2" xfId="7143"/>
    <cellStyle name="Normal 37 4 2 10 2 2" xfId="38749"/>
    <cellStyle name="Normal 37 4 2 10 2 3" xfId="25892"/>
    <cellStyle name="Normal 37 4 2 10 2 4" xfId="16517"/>
    <cellStyle name="Normal 37 4 2 10 3" xfId="20239"/>
    <cellStyle name="Normal 37 4 2 10 4" xfId="29615"/>
    <cellStyle name="Normal 37 4 2 10 5" xfId="33338"/>
    <cellStyle name="Normal 37 4 2 10 6" xfId="11105"/>
    <cellStyle name="Normal 37 4 2 11" xfId="1779"/>
    <cellStyle name="Normal 37 4 2 11 2" xfId="7258"/>
    <cellStyle name="Normal 37 4 2 11 2 2" xfId="38864"/>
    <cellStyle name="Normal 37 4 2 11 2 3" xfId="26007"/>
    <cellStyle name="Normal 37 4 2 11 2 4" xfId="16632"/>
    <cellStyle name="Normal 37 4 2 11 3" xfId="20354"/>
    <cellStyle name="Normal 37 4 2 11 4" xfId="29730"/>
    <cellStyle name="Normal 37 4 2 11 5" xfId="33453"/>
    <cellStyle name="Normal 37 4 2 11 6" xfId="11220"/>
    <cellStyle name="Normal 37 4 2 12" xfId="1953"/>
    <cellStyle name="Normal 37 4 2 12 2" xfId="7431"/>
    <cellStyle name="Normal 37 4 2 12 2 2" xfId="39037"/>
    <cellStyle name="Normal 37 4 2 12 2 3" xfId="26180"/>
    <cellStyle name="Normal 37 4 2 12 2 4" xfId="16805"/>
    <cellStyle name="Normal 37 4 2 12 3" xfId="20527"/>
    <cellStyle name="Normal 37 4 2 12 4" xfId="29903"/>
    <cellStyle name="Normal 37 4 2 12 5" xfId="33626"/>
    <cellStyle name="Normal 37 4 2 12 6" xfId="11393"/>
    <cellStyle name="Normal 37 4 2 13" xfId="2071"/>
    <cellStyle name="Normal 37 4 2 13 2" xfId="7548"/>
    <cellStyle name="Normal 37 4 2 13 2 2" xfId="39154"/>
    <cellStyle name="Normal 37 4 2 13 2 3" xfId="26297"/>
    <cellStyle name="Normal 37 4 2 13 2 4" xfId="16922"/>
    <cellStyle name="Normal 37 4 2 13 3" xfId="20644"/>
    <cellStyle name="Normal 37 4 2 13 4" xfId="30020"/>
    <cellStyle name="Normal 37 4 2 13 5" xfId="33743"/>
    <cellStyle name="Normal 37 4 2 13 6" xfId="11510"/>
    <cellStyle name="Normal 37 4 2 14" xfId="2188"/>
    <cellStyle name="Normal 37 4 2 14 2" xfId="7664"/>
    <cellStyle name="Normal 37 4 2 14 2 2" xfId="39270"/>
    <cellStyle name="Normal 37 4 2 14 2 3" xfId="26413"/>
    <cellStyle name="Normal 37 4 2 14 2 4" xfId="17038"/>
    <cellStyle name="Normal 37 4 2 14 3" xfId="20760"/>
    <cellStyle name="Normal 37 4 2 14 4" xfId="30136"/>
    <cellStyle name="Normal 37 4 2 14 5" xfId="33859"/>
    <cellStyle name="Normal 37 4 2 14 6" xfId="11626"/>
    <cellStyle name="Normal 37 4 2 15" xfId="2307"/>
    <cellStyle name="Normal 37 4 2 15 2" xfId="7782"/>
    <cellStyle name="Normal 37 4 2 15 2 2" xfId="39388"/>
    <cellStyle name="Normal 37 4 2 15 2 3" xfId="26531"/>
    <cellStyle name="Normal 37 4 2 15 2 4" xfId="17156"/>
    <cellStyle name="Normal 37 4 2 15 3" xfId="20878"/>
    <cellStyle name="Normal 37 4 2 15 4" xfId="30254"/>
    <cellStyle name="Normal 37 4 2 15 5" xfId="33977"/>
    <cellStyle name="Normal 37 4 2 15 6" xfId="11744"/>
    <cellStyle name="Normal 37 4 2 16" xfId="2426"/>
    <cellStyle name="Normal 37 4 2 16 2" xfId="7900"/>
    <cellStyle name="Normal 37 4 2 16 2 2" xfId="39506"/>
    <cellStyle name="Normal 37 4 2 16 2 3" xfId="26649"/>
    <cellStyle name="Normal 37 4 2 16 2 4" xfId="17274"/>
    <cellStyle name="Normal 37 4 2 16 3" xfId="20996"/>
    <cellStyle name="Normal 37 4 2 16 4" xfId="30372"/>
    <cellStyle name="Normal 37 4 2 16 5" xfId="34095"/>
    <cellStyle name="Normal 37 4 2 16 6" xfId="11862"/>
    <cellStyle name="Normal 37 4 2 17" xfId="2543"/>
    <cellStyle name="Normal 37 4 2 17 2" xfId="8016"/>
    <cellStyle name="Normal 37 4 2 17 2 2" xfId="39622"/>
    <cellStyle name="Normal 37 4 2 17 2 3" xfId="26765"/>
    <cellStyle name="Normal 37 4 2 17 2 4" xfId="17390"/>
    <cellStyle name="Normal 37 4 2 17 3" xfId="21112"/>
    <cellStyle name="Normal 37 4 2 17 4" xfId="30488"/>
    <cellStyle name="Normal 37 4 2 17 5" xfId="34211"/>
    <cellStyle name="Normal 37 4 2 17 6" xfId="11978"/>
    <cellStyle name="Normal 37 4 2 18" xfId="2661"/>
    <cellStyle name="Normal 37 4 2 18 2" xfId="8133"/>
    <cellStyle name="Normal 37 4 2 18 2 2" xfId="39739"/>
    <cellStyle name="Normal 37 4 2 18 2 3" xfId="26882"/>
    <cellStyle name="Normal 37 4 2 18 2 4" xfId="17507"/>
    <cellStyle name="Normal 37 4 2 18 3" xfId="21229"/>
    <cellStyle name="Normal 37 4 2 18 4" xfId="30605"/>
    <cellStyle name="Normal 37 4 2 18 5" xfId="34328"/>
    <cellStyle name="Normal 37 4 2 18 6" xfId="12095"/>
    <cellStyle name="Normal 37 4 2 19" xfId="2781"/>
    <cellStyle name="Normal 37 4 2 19 2" xfId="8252"/>
    <cellStyle name="Normal 37 4 2 19 2 2" xfId="39858"/>
    <cellStyle name="Normal 37 4 2 19 2 3" xfId="27001"/>
    <cellStyle name="Normal 37 4 2 19 2 4" xfId="17626"/>
    <cellStyle name="Normal 37 4 2 19 3" xfId="21348"/>
    <cellStyle name="Normal 37 4 2 19 4" xfId="30724"/>
    <cellStyle name="Normal 37 4 2 19 5" xfId="34447"/>
    <cellStyle name="Normal 37 4 2 19 6" xfId="12214"/>
    <cellStyle name="Normal 37 4 2 2" xfId="320"/>
    <cellStyle name="Normal 37 4 2 2 2" xfId="662"/>
    <cellStyle name="Normal 37 4 2 2 2 2" xfId="5070"/>
    <cellStyle name="Normal 37 4 2 2 2 2 2" xfId="6328"/>
    <cellStyle name="Normal 37 4 2 2 2 2 2 2" xfId="37936"/>
    <cellStyle name="Normal 37 4 2 2 2 2 2 3" xfId="25079"/>
    <cellStyle name="Normal 37 4 2 2 2 2 2 4" xfId="15704"/>
    <cellStyle name="Normal 37 4 2 2 2 2 3" xfId="36678"/>
    <cellStyle name="Normal 37 4 2 2 2 2 4" xfId="23821"/>
    <cellStyle name="Normal 37 4 2 2 2 2 5" xfId="14446"/>
    <cellStyle name="Normal 37 4 2 2 2 3" xfId="5772"/>
    <cellStyle name="Normal 37 4 2 2 2 3 2" xfId="37380"/>
    <cellStyle name="Normal 37 4 2 2 2 3 3" xfId="24523"/>
    <cellStyle name="Normal 37 4 2 2 2 3 4" xfId="15148"/>
    <cellStyle name="Normal 37 4 2 2 2 4" xfId="4512"/>
    <cellStyle name="Normal 37 4 2 2 2 4 2" xfId="36126"/>
    <cellStyle name="Normal 37 4 2 2 2 4 3" xfId="23268"/>
    <cellStyle name="Normal 37 4 2 2 2 4 4" xfId="13893"/>
    <cellStyle name="Normal 37 4 2 2 2 5" xfId="32371"/>
    <cellStyle name="Normal 37 4 2 2 2 6" xfId="22734"/>
    <cellStyle name="Normal 37 4 2 2 2 7" xfId="10116"/>
    <cellStyle name="Normal 37 4 2 2 3" xfId="5069"/>
    <cellStyle name="Normal 37 4 2 2 3 2" xfId="6327"/>
    <cellStyle name="Normal 37 4 2 2 3 2 2" xfId="37935"/>
    <cellStyle name="Normal 37 4 2 2 3 2 3" xfId="25078"/>
    <cellStyle name="Normal 37 4 2 2 3 2 4" xfId="15703"/>
    <cellStyle name="Normal 37 4 2 2 3 3" xfId="36677"/>
    <cellStyle name="Normal 37 4 2 2 3 4" xfId="23820"/>
    <cellStyle name="Normal 37 4 2 2 3 5" xfId="14445"/>
    <cellStyle name="Normal 37 4 2 2 4" xfId="5597"/>
    <cellStyle name="Normal 37 4 2 2 4 2" xfId="37205"/>
    <cellStyle name="Normal 37 4 2 2 4 3" xfId="24348"/>
    <cellStyle name="Normal 37 4 2 2 4 4" xfId="14973"/>
    <cellStyle name="Normal 37 4 2 2 5" xfId="4337"/>
    <cellStyle name="Normal 37 4 2 2 5 2" xfId="35951"/>
    <cellStyle name="Normal 37 4 2 2 5 3" xfId="23093"/>
    <cellStyle name="Normal 37 4 2 2 5 4" xfId="13718"/>
    <cellStyle name="Normal 37 4 2 2 6" xfId="19250"/>
    <cellStyle name="Normal 37 4 2 2 7" xfId="28626"/>
    <cellStyle name="Normal 37 4 2 2 8" xfId="32130"/>
    <cellStyle name="Normal 37 4 2 2 9" xfId="9778"/>
    <cellStyle name="Normal 37 4 2 20" xfId="2896"/>
    <cellStyle name="Normal 37 4 2 20 2" xfId="8366"/>
    <cellStyle name="Normal 37 4 2 20 2 2" xfId="39972"/>
    <cellStyle name="Normal 37 4 2 20 2 3" xfId="27115"/>
    <cellStyle name="Normal 37 4 2 20 2 4" xfId="17740"/>
    <cellStyle name="Normal 37 4 2 20 3" xfId="21462"/>
    <cellStyle name="Normal 37 4 2 20 4" xfId="30838"/>
    <cellStyle name="Normal 37 4 2 20 5" xfId="34561"/>
    <cellStyle name="Normal 37 4 2 20 6" xfId="12328"/>
    <cellStyle name="Normal 37 4 2 21" xfId="3011"/>
    <cellStyle name="Normal 37 4 2 21 2" xfId="8480"/>
    <cellStyle name="Normal 37 4 2 21 2 2" xfId="40086"/>
    <cellStyle name="Normal 37 4 2 21 2 3" xfId="27229"/>
    <cellStyle name="Normal 37 4 2 21 2 4" xfId="17854"/>
    <cellStyle name="Normal 37 4 2 21 3" xfId="21576"/>
    <cellStyle name="Normal 37 4 2 21 4" xfId="30952"/>
    <cellStyle name="Normal 37 4 2 21 5" xfId="34675"/>
    <cellStyle name="Normal 37 4 2 21 6" xfId="12442"/>
    <cellStyle name="Normal 37 4 2 22" xfId="3126"/>
    <cellStyle name="Normal 37 4 2 22 2" xfId="8594"/>
    <cellStyle name="Normal 37 4 2 22 2 2" xfId="40200"/>
    <cellStyle name="Normal 37 4 2 22 2 3" xfId="27343"/>
    <cellStyle name="Normal 37 4 2 22 2 4" xfId="17968"/>
    <cellStyle name="Normal 37 4 2 22 3" xfId="21690"/>
    <cellStyle name="Normal 37 4 2 22 4" xfId="31066"/>
    <cellStyle name="Normal 37 4 2 22 5" xfId="34789"/>
    <cellStyle name="Normal 37 4 2 22 6" xfId="12556"/>
    <cellStyle name="Normal 37 4 2 23" xfId="3241"/>
    <cellStyle name="Normal 37 4 2 23 2" xfId="8708"/>
    <cellStyle name="Normal 37 4 2 23 2 2" xfId="40314"/>
    <cellStyle name="Normal 37 4 2 23 2 3" xfId="27457"/>
    <cellStyle name="Normal 37 4 2 23 2 4" xfId="18082"/>
    <cellStyle name="Normal 37 4 2 23 3" xfId="21804"/>
    <cellStyle name="Normal 37 4 2 23 4" xfId="31180"/>
    <cellStyle name="Normal 37 4 2 23 5" xfId="34903"/>
    <cellStyle name="Normal 37 4 2 23 6" xfId="12670"/>
    <cellStyle name="Normal 37 4 2 24" xfId="3356"/>
    <cellStyle name="Normal 37 4 2 24 2" xfId="8822"/>
    <cellStyle name="Normal 37 4 2 24 2 2" xfId="40428"/>
    <cellStyle name="Normal 37 4 2 24 2 3" xfId="27571"/>
    <cellStyle name="Normal 37 4 2 24 2 4" xfId="18196"/>
    <cellStyle name="Normal 37 4 2 24 3" xfId="21918"/>
    <cellStyle name="Normal 37 4 2 24 4" xfId="31294"/>
    <cellStyle name="Normal 37 4 2 24 5" xfId="35017"/>
    <cellStyle name="Normal 37 4 2 24 6" xfId="12784"/>
    <cellStyle name="Normal 37 4 2 25" xfId="3474"/>
    <cellStyle name="Normal 37 4 2 25 2" xfId="8939"/>
    <cellStyle name="Normal 37 4 2 25 2 2" xfId="40545"/>
    <cellStyle name="Normal 37 4 2 25 2 3" xfId="27688"/>
    <cellStyle name="Normal 37 4 2 25 2 4" xfId="18313"/>
    <cellStyle name="Normal 37 4 2 25 3" xfId="22035"/>
    <cellStyle name="Normal 37 4 2 25 4" xfId="31411"/>
    <cellStyle name="Normal 37 4 2 25 5" xfId="35134"/>
    <cellStyle name="Normal 37 4 2 25 6" xfId="12901"/>
    <cellStyle name="Normal 37 4 2 26" xfId="3594"/>
    <cellStyle name="Normal 37 4 2 26 2" xfId="9058"/>
    <cellStyle name="Normal 37 4 2 26 2 2" xfId="40664"/>
    <cellStyle name="Normal 37 4 2 26 2 3" xfId="27807"/>
    <cellStyle name="Normal 37 4 2 26 2 4" xfId="18432"/>
    <cellStyle name="Normal 37 4 2 26 3" xfId="22154"/>
    <cellStyle name="Normal 37 4 2 26 4" xfId="31530"/>
    <cellStyle name="Normal 37 4 2 26 5" xfId="35253"/>
    <cellStyle name="Normal 37 4 2 26 6" xfId="13020"/>
    <cellStyle name="Normal 37 4 2 27" xfId="3726"/>
    <cellStyle name="Normal 37 4 2 27 2" xfId="9189"/>
    <cellStyle name="Normal 37 4 2 27 2 2" xfId="40795"/>
    <cellStyle name="Normal 37 4 2 27 2 3" xfId="27938"/>
    <cellStyle name="Normal 37 4 2 27 2 4" xfId="18563"/>
    <cellStyle name="Normal 37 4 2 27 3" xfId="22285"/>
    <cellStyle name="Normal 37 4 2 27 4" xfId="31661"/>
    <cellStyle name="Normal 37 4 2 27 5" xfId="35384"/>
    <cellStyle name="Normal 37 4 2 27 6" xfId="13151"/>
    <cellStyle name="Normal 37 4 2 28" xfId="3842"/>
    <cellStyle name="Normal 37 4 2 28 2" xfId="9304"/>
    <cellStyle name="Normal 37 4 2 28 2 2" xfId="40910"/>
    <cellStyle name="Normal 37 4 2 28 2 3" xfId="28053"/>
    <cellStyle name="Normal 37 4 2 28 2 4" xfId="18678"/>
    <cellStyle name="Normal 37 4 2 28 3" xfId="22400"/>
    <cellStyle name="Normal 37 4 2 28 4" xfId="31776"/>
    <cellStyle name="Normal 37 4 2 28 5" xfId="35499"/>
    <cellStyle name="Normal 37 4 2 28 6" xfId="13266"/>
    <cellStyle name="Normal 37 4 2 29" xfId="3957"/>
    <cellStyle name="Normal 37 4 2 29 2" xfId="9418"/>
    <cellStyle name="Normal 37 4 2 29 2 2" xfId="41024"/>
    <cellStyle name="Normal 37 4 2 29 2 3" xfId="28167"/>
    <cellStyle name="Normal 37 4 2 29 2 4" xfId="18792"/>
    <cellStyle name="Normal 37 4 2 29 3" xfId="22514"/>
    <cellStyle name="Normal 37 4 2 29 4" xfId="31890"/>
    <cellStyle name="Normal 37 4 2 29 5" xfId="35613"/>
    <cellStyle name="Normal 37 4 2 29 6" xfId="13380"/>
    <cellStyle name="Normal 37 4 2 3" xfId="837"/>
    <cellStyle name="Normal 37 4 2 3 2" xfId="5071"/>
    <cellStyle name="Normal 37 4 2 3 2 2" xfId="6329"/>
    <cellStyle name="Normal 37 4 2 3 2 2 2" xfId="37937"/>
    <cellStyle name="Normal 37 4 2 3 2 2 3" xfId="25080"/>
    <cellStyle name="Normal 37 4 2 3 2 2 4" xfId="15705"/>
    <cellStyle name="Normal 37 4 2 3 2 3" xfId="36679"/>
    <cellStyle name="Normal 37 4 2 3 2 4" xfId="23822"/>
    <cellStyle name="Normal 37 4 2 3 2 5" xfId="14447"/>
    <cellStyle name="Normal 37 4 2 3 3" xfId="5773"/>
    <cellStyle name="Normal 37 4 2 3 3 2" xfId="37381"/>
    <cellStyle name="Normal 37 4 2 3 3 3" xfId="24524"/>
    <cellStyle name="Normal 37 4 2 3 3 4" xfId="15149"/>
    <cellStyle name="Normal 37 4 2 3 4" xfId="4513"/>
    <cellStyle name="Normal 37 4 2 3 4 2" xfId="36127"/>
    <cellStyle name="Normal 37 4 2 3 4 3" xfId="23269"/>
    <cellStyle name="Normal 37 4 2 3 4 4" xfId="13894"/>
    <cellStyle name="Normal 37 4 2 3 5" xfId="19424"/>
    <cellStyle name="Normal 37 4 2 3 6" xfId="28800"/>
    <cellStyle name="Normal 37 4 2 3 7" xfId="32251"/>
    <cellStyle name="Normal 37 4 2 3 8" xfId="10290"/>
    <cellStyle name="Normal 37 4 2 30" xfId="561"/>
    <cellStyle name="Normal 37 4 2 30 2" xfId="9538"/>
    <cellStyle name="Normal 37 4 2 30 2 2" xfId="41144"/>
    <cellStyle name="Normal 37 4 2 30 2 3" xfId="28287"/>
    <cellStyle name="Normal 37 4 2 30 2 4" xfId="18912"/>
    <cellStyle name="Normal 37 4 2 30 3" xfId="22634"/>
    <cellStyle name="Normal 37 4 2 30 4" xfId="28528"/>
    <cellStyle name="Normal 37 4 2 30 5" xfId="32492"/>
    <cellStyle name="Normal 37 4 2 30 6" xfId="10018"/>
    <cellStyle name="Normal 37 4 2 31" xfId="440"/>
    <cellStyle name="Normal 37 4 2 31 2" xfId="6857"/>
    <cellStyle name="Normal 37 4 2 31 2 2" xfId="38463"/>
    <cellStyle name="Normal 37 4 2 31 2 3" xfId="25606"/>
    <cellStyle name="Normal 37 4 2 31 2 4" xfId="16231"/>
    <cellStyle name="Normal 37 4 2 31 3" xfId="19152"/>
    <cellStyle name="Normal 37 4 2 31 4" xfId="9898"/>
    <cellStyle name="Normal 37 4 2 32" xfId="4122"/>
    <cellStyle name="Normal 37 4 2 32 2" xfId="35736"/>
    <cellStyle name="Normal 37 4 2 32 3" xfId="22878"/>
    <cellStyle name="Normal 37 4 2 32 4" xfId="13503"/>
    <cellStyle name="Normal 37 4 2 33" xfId="19032"/>
    <cellStyle name="Normal 37 4 2 34" xfId="28408"/>
    <cellStyle name="Normal 37 4 2 35" xfId="32010"/>
    <cellStyle name="Normal 37 4 2 36" xfId="9658"/>
    <cellStyle name="Normal 37 4 2 4" xfId="954"/>
    <cellStyle name="Normal 37 4 2 4 2" xfId="5072"/>
    <cellStyle name="Normal 37 4 2 4 2 2" xfId="6330"/>
    <cellStyle name="Normal 37 4 2 4 2 2 2" xfId="37938"/>
    <cellStyle name="Normal 37 4 2 4 2 2 3" xfId="25081"/>
    <cellStyle name="Normal 37 4 2 4 2 2 4" xfId="15706"/>
    <cellStyle name="Normal 37 4 2 4 2 3" xfId="36680"/>
    <cellStyle name="Normal 37 4 2 4 2 4" xfId="23823"/>
    <cellStyle name="Normal 37 4 2 4 2 5" xfId="14448"/>
    <cellStyle name="Normal 37 4 2 4 3" xfId="5983"/>
    <cellStyle name="Normal 37 4 2 4 3 2" xfId="37591"/>
    <cellStyle name="Normal 37 4 2 4 3 3" xfId="24734"/>
    <cellStyle name="Normal 37 4 2 4 3 4" xfId="15359"/>
    <cellStyle name="Normal 37 4 2 4 4" xfId="4724"/>
    <cellStyle name="Normal 37 4 2 4 4 2" xfId="36335"/>
    <cellStyle name="Normal 37 4 2 4 4 3" xfId="23478"/>
    <cellStyle name="Normal 37 4 2 4 4 4" xfId="14103"/>
    <cellStyle name="Normal 37 4 2 4 5" xfId="19540"/>
    <cellStyle name="Normal 37 4 2 4 6" xfId="28916"/>
    <cellStyle name="Normal 37 4 2 4 7" xfId="32640"/>
    <cellStyle name="Normal 37 4 2 4 8" xfId="10406"/>
    <cellStyle name="Normal 37 4 2 5" xfId="1070"/>
    <cellStyle name="Normal 37 4 2 5 2" xfId="6326"/>
    <cellStyle name="Normal 37 4 2 5 2 2" xfId="37934"/>
    <cellStyle name="Normal 37 4 2 5 2 3" xfId="25077"/>
    <cellStyle name="Normal 37 4 2 5 2 4" xfId="15702"/>
    <cellStyle name="Normal 37 4 2 5 3" xfId="5068"/>
    <cellStyle name="Normal 37 4 2 5 3 2" xfId="36676"/>
    <cellStyle name="Normal 37 4 2 5 3 3" xfId="23819"/>
    <cellStyle name="Normal 37 4 2 5 3 4" xfId="14444"/>
    <cellStyle name="Normal 37 4 2 5 4" xfId="19655"/>
    <cellStyle name="Normal 37 4 2 5 5" xfId="29031"/>
    <cellStyle name="Normal 37 4 2 5 6" xfId="32755"/>
    <cellStyle name="Normal 37 4 2 5 7" xfId="10521"/>
    <cellStyle name="Normal 37 4 2 6" xfId="1186"/>
    <cellStyle name="Normal 37 4 2 6 2" xfId="6864"/>
    <cellStyle name="Normal 37 4 2 6 2 2" xfId="38470"/>
    <cellStyle name="Normal 37 4 2 6 2 3" xfId="25613"/>
    <cellStyle name="Normal 37 4 2 6 2 4" xfId="16238"/>
    <cellStyle name="Normal 37 4 2 6 3" xfId="4239"/>
    <cellStyle name="Normal 37 4 2 6 3 2" xfId="35853"/>
    <cellStyle name="Normal 37 4 2 6 3 3" xfId="22995"/>
    <cellStyle name="Normal 37 4 2 6 3 4" xfId="13620"/>
    <cellStyle name="Normal 37 4 2 6 4" xfId="19770"/>
    <cellStyle name="Normal 37 4 2 6 5" xfId="29146"/>
    <cellStyle name="Normal 37 4 2 6 6" xfId="32870"/>
    <cellStyle name="Normal 37 4 2 6 7" xfId="10636"/>
    <cellStyle name="Normal 37 4 2 7" xfId="1301"/>
    <cellStyle name="Normal 37 4 2 7 2" xfId="5495"/>
    <cellStyle name="Normal 37 4 2 7 2 2" xfId="37103"/>
    <cellStyle name="Normal 37 4 2 7 2 3" xfId="24246"/>
    <cellStyle name="Normal 37 4 2 7 2 4" xfId="14871"/>
    <cellStyle name="Normal 37 4 2 7 3" xfId="19884"/>
    <cellStyle name="Normal 37 4 2 7 4" xfId="29260"/>
    <cellStyle name="Normal 37 4 2 7 5" xfId="32984"/>
    <cellStyle name="Normal 37 4 2 7 6" xfId="10750"/>
    <cellStyle name="Normal 37 4 2 8" xfId="1416"/>
    <cellStyle name="Normal 37 4 2 8 2" xfId="6798"/>
    <cellStyle name="Normal 37 4 2 8 2 2" xfId="38404"/>
    <cellStyle name="Normal 37 4 2 8 2 3" xfId="25547"/>
    <cellStyle name="Normal 37 4 2 8 2 4" xfId="16172"/>
    <cellStyle name="Normal 37 4 2 8 3" xfId="19998"/>
    <cellStyle name="Normal 37 4 2 8 4" xfId="29374"/>
    <cellStyle name="Normal 37 4 2 8 5" xfId="33098"/>
    <cellStyle name="Normal 37 4 2 8 6" xfId="10864"/>
    <cellStyle name="Normal 37 4 2 9" xfId="1531"/>
    <cellStyle name="Normal 37 4 2 9 2" xfId="6931"/>
    <cellStyle name="Normal 37 4 2 9 2 2" xfId="38537"/>
    <cellStyle name="Normal 37 4 2 9 2 3" xfId="25680"/>
    <cellStyle name="Normal 37 4 2 9 2 4" xfId="16305"/>
    <cellStyle name="Normal 37 4 2 9 3" xfId="20112"/>
    <cellStyle name="Normal 37 4 2 9 4" xfId="29488"/>
    <cellStyle name="Normal 37 4 2 9 5" xfId="33212"/>
    <cellStyle name="Normal 37 4 2 9 6" xfId="10978"/>
    <cellStyle name="Normal 37 4 20" xfId="2699"/>
    <cellStyle name="Normal 37 4 20 2" xfId="8170"/>
    <cellStyle name="Normal 37 4 20 2 2" xfId="39776"/>
    <cellStyle name="Normal 37 4 20 2 3" xfId="26919"/>
    <cellStyle name="Normal 37 4 20 2 4" xfId="17544"/>
    <cellStyle name="Normal 37 4 20 3" xfId="21266"/>
    <cellStyle name="Normal 37 4 20 4" xfId="30642"/>
    <cellStyle name="Normal 37 4 20 5" xfId="34365"/>
    <cellStyle name="Normal 37 4 20 6" xfId="12132"/>
    <cellStyle name="Normal 37 4 21" xfId="2814"/>
    <cellStyle name="Normal 37 4 21 2" xfId="8284"/>
    <cellStyle name="Normal 37 4 21 2 2" xfId="39890"/>
    <cellStyle name="Normal 37 4 21 2 3" xfId="27033"/>
    <cellStyle name="Normal 37 4 21 2 4" xfId="17658"/>
    <cellStyle name="Normal 37 4 21 3" xfId="21380"/>
    <cellStyle name="Normal 37 4 21 4" xfId="30756"/>
    <cellStyle name="Normal 37 4 21 5" xfId="34479"/>
    <cellStyle name="Normal 37 4 21 6" xfId="12246"/>
    <cellStyle name="Normal 37 4 22" xfId="2929"/>
    <cellStyle name="Normal 37 4 22 2" xfId="8398"/>
    <cellStyle name="Normal 37 4 22 2 2" xfId="40004"/>
    <cellStyle name="Normal 37 4 22 2 3" xfId="27147"/>
    <cellStyle name="Normal 37 4 22 2 4" xfId="17772"/>
    <cellStyle name="Normal 37 4 22 3" xfId="21494"/>
    <cellStyle name="Normal 37 4 22 4" xfId="30870"/>
    <cellStyle name="Normal 37 4 22 5" xfId="34593"/>
    <cellStyle name="Normal 37 4 22 6" xfId="12360"/>
    <cellStyle name="Normal 37 4 23" xfId="3044"/>
    <cellStyle name="Normal 37 4 23 2" xfId="8512"/>
    <cellStyle name="Normal 37 4 23 2 2" xfId="40118"/>
    <cellStyle name="Normal 37 4 23 2 3" xfId="27261"/>
    <cellStyle name="Normal 37 4 23 2 4" xfId="17886"/>
    <cellStyle name="Normal 37 4 23 3" xfId="21608"/>
    <cellStyle name="Normal 37 4 23 4" xfId="30984"/>
    <cellStyle name="Normal 37 4 23 5" xfId="34707"/>
    <cellStyle name="Normal 37 4 23 6" xfId="12474"/>
    <cellStyle name="Normal 37 4 24" xfId="3159"/>
    <cellStyle name="Normal 37 4 24 2" xfId="8626"/>
    <cellStyle name="Normal 37 4 24 2 2" xfId="40232"/>
    <cellStyle name="Normal 37 4 24 2 3" xfId="27375"/>
    <cellStyle name="Normal 37 4 24 2 4" xfId="18000"/>
    <cellStyle name="Normal 37 4 24 3" xfId="21722"/>
    <cellStyle name="Normal 37 4 24 4" xfId="31098"/>
    <cellStyle name="Normal 37 4 24 5" xfId="34821"/>
    <cellStyle name="Normal 37 4 24 6" xfId="12588"/>
    <cellStyle name="Normal 37 4 25" xfId="3274"/>
    <cellStyle name="Normal 37 4 25 2" xfId="8740"/>
    <cellStyle name="Normal 37 4 25 2 2" xfId="40346"/>
    <cellStyle name="Normal 37 4 25 2 3" xfId="27489"/>
    <cellStyle name="Normal 37 4 25 2 4" xfId="18114"/>
    <cellStyle name="Normal 37 4 25 3" xfId="21836"/>
    <cellStyle name="Normal 37 4 25 4" xfId="31212"/>
    <cellStyle name="Normal 37 4 25 5" xfId="34935"/>
    <cellStyle name="Normal 37 4 25 6" xfId="12702"/>
    <cellStyle name="Normal 37 4 26" xfId="3392"/>
    <cellStyle name="Normal 37 4 26 2" xfId="8857"/>
    <cellStyle name="Normal 37 4 26 2 2" xfId="40463"/>
    <cellStyle name="Normal 37 4 26 2 3" xfId="27606"/>
    <cellStyle name="Normal 37 4 26 2 4" xfId="18231"/>
    <cellStyle name="Normal 37 4 26 3" xfId="21953"/>
    <cellStyle name="Normal 37 4 26 4" xfId="31329"/>
    <cellStyle name="Normal 37 4 26 5" xfId="35052"/>
    <cellStyle name="Normal 37 4 26 6" xfId="12819"/>
    <cellStyle name="Normal 37 4 27" xfId="3512"/>
    <cellStyle name="Normal 37 4 27 2" xfId="8976"/>
    <cellStyle name="Normal 37 4 27 2 2" xfId="40582"/>
    <cellStyle name="Normal 37 4 27 2 3" xfId="27725"/>
    <cellStyle name="Normal 37 4 27 2 4" xfId="18350"/>
    <cellStyle name="Normal 37 4 27 3" xfId="22072"/>
    <cellStyle name="Normal 37 4 27 4" xfId="31448"/>
    <cellStyle name="Normal 37 4 27 5" xfId="35171"/>
    <cellStyle name="Normal 37 4 27 6" xfId="12938"/>
    <cellStyle name="Normal 37 4 28" xfId="3644"/>
    <cellStyle name="Normal 37 4 28 2" xfId="9107"/>
    <cellStyle name="Normal 37 4 28 2 2" xfId="40713"/>
    <cellStyle name="Normal 37 4 28 2 3" xfId="27856"/>
    <cellStyle name="Normal 37 4 28 2 4" xfId="18481"/>
    <cellStyle name="Normal 37 4 28 3" xfId="22203"/>
    <cellStyle name="Normal 37 4 28 4" xfId="31579"/>
    <cellStyle name="Normal 37 4 28 5" xfId="35302"/>
    <cellStyle name="Normal 37 4 28 6" xfId="13069"/>
    <cellStyle name="Normal 37 4 29" xfId="3760"/>
    <cellStyle name="Normal 37 4 29 2" xfId="9222"/>
    <cellStyle name="Normal 37 4 29 2 2" xfId="40828"/>
    <cellStyle name="Normal 37 4 29 2 3" xfId="27971"/>
    <cellStyle name="Normal 37 4 29 2 4" xfId="18596"/>
    <cellStyle name="Normal 37 4 29 3" xfId="22318"/>
    <cellStyle name="Normal 37 4 29 4" xfId="31694"/>
    <cellStyle name="Normal 37 4 29 5" xfId="35417"/>
    <cellStyle name="Normal 37 4 29 6" xfId="13184"/>
    <cellStyle name="Normal 37 4 3" xfId="238"/>
    <cellStyle name="Normal 37 4 3 2" xfId="611"/>
    <cellStyle name="Normal 37 4 3 2 2" xfId="5074"/>
    <cellStyle name="Normal 37 4 3 2 2 2" xfId="6332"/>
    <cellStyle name="Normal 37 4 3 2 2 2 2" xfId="37940"/>
    <cellStyle name="Normal 37 4 3 2 2 2 3" xfId="25083"/>
    <cellStyle name="Normal 37 4 3 2 2 2 4" xfId="15708"/>
    <cellStyle name="Normal 37 4 3 2 2 3" xfId="36682"/>
    <cellStyle name="Normal 37 4 3 2 2 4" xfId="23825"/>
    <cellStyle name="Normal 37 4 3 2 2 5" xfId="14450"/>
    <cellStyle name="Normal 37 4 3 2 3" xfId="5774"/>
    <cellStyle name="Normal 37 4 3 2 3 2" xfId="37382"/>
    <cellStyle name="Normal 37 4 3 2 3 3" xfId="24525"/>
    <cellStyle name="Normal 37 4 3 2 3 4" xfId="15150"/>
    <cellStyle name="Normal 37 4 3 2 4" xfId="4514"/>
    <cellStyle name="Normal 37 4 3 2 4 2" xfId="36128"/>
    <cellStyle name="Normal 37 4 3 2 4 3" xfId="23270"/>
    <cellStyle name="Normal 37 4 3 2 4 4" xfId="13895"/>
    <cellStyle name="Normal 37 4 3 2 5" xfId="32289"/>
    <cellStyle name="Normal 37 4 3 2 6" xfId="22741"/>
    <cellStyle name="Normal 37 4 3 2 7" xfId="10066"/>
    <cellStyle name="Normal 37 4 3 3" xfId="5073"/>
    <cellStyle name="Normal 37 4 3 3 2" xfId="6331"/>
    <cellStyle name="Normal 37 4 3 3 2 2" xfId="37939"/>
    <cellStyle name="Normal 37 4 3 3 2 3" xfId="25082"/>
    <cellStyle name="Normal 37 4 3 3 2 4" xfId="15707"/>
    <cellStyle name="Normal 37 4 3 3 3" xfId="36681"/>
    <cellStyle name="Normal 37 4 3 3 4" xfId="23824"/>
    <cellStyle name="Normal 37 4 3 3 5" xfId="14449"/>
    <cellStyle name="Normal 37 4 3 4" xfId="5546"/>
    <cellStyle name="Normal 37 4 3 4 2" xfId="37154"/>
    <cellStyle name="Normal 37 4 3 4 3" xfId="24297"/>
    <cellStyle name="Normal 37 4 3 4 4" xfId="14922"/>
    <cellStyle name="Normal 37 4 3 5" xfId="4287"/>
    <cellStyle name="Normal 37 4 3 5 2" xfId="35901"/>
    <cellStyle name="Normal 37 4 3 5 3" xfId="23043"/>
    <cellStyle name="Normal 37 4 3 5 4" xfId="13668"/>
    <cellStyle name="Normal 37 4 3 6" xfId="19200"/>
    <cellStyle name="Normal 37 4 3 7" xfId="28576"/>
    <cellStyle name="Normal 37 4 3 8" xfId="32048"/>
    <cellStyle name="Normal 37 4 3 9" xfId="9696"/>
    <cellStyle name="Normal 37 4 30" xfId="3875"/>
    <cellStyle name="Normal 37 4 30 2" xfId="9336"/>
    <cellStyle name="Normal 37 4 30 2 2" xfId="40942"/>
    <cellStyle name="Normal 37 4 30 2 3" xfId="28085"/>
    <cellStyle name="Normal 37 4 30 2 4" xfId="18710"/>
    <cellStyle name="Normal 37 4 30 3" xfId="22432"/>
    <cellStyle name="Normal 37 4 30 4" xfId="31808"/>
    <cellStyle name="Normal 37 4 30 5" xfId="35531"/>
    <cellStyle name="Normal 37 4 30 6" xfId="13298"/>
    <cellStyle name="Normal 37 4 31" xfId="479"/>
    <cellStyle name="Normal 37 4 31 2" xfId="9456"/>
    <cellStyle name="Normal 37 4 31 2 2" xfId="41062"/>
    <cellStyle name="Normal 37 4 31 2 3" xfId="28205"/>
    <cellStyle name="Normal 37 4 31 2 4" xfId="18830"/>
    <cellStyle name="Normal 37 4 31 3" xfId="22552"/>
    <cellStyle name="Normal 37 4 31 4" xfId="28446"/>
    <cellStyle name="Normal 37 4 31 5" xfId="32410"/>
    <cellStyle name="Normal 37 4 31 6" xfId="9936"/>
    <cellStyle name="Normal 37 4 32" xfId="358"/>
    <cellStyle name="Normal 37 4 32 2" xfId="6875"/>
    <cellStyle name="Normal 37 4 32 2 2" xfId="38481"/>
    <cellStyle name="Normal 37 4 32 2 3" xfId="25624"/>
    <cellStyle name="Normal 37 4 32 2 4" xfId="16249"/>
    <cellStyle name="Normal 37 4 32 3" xfId="19070"/>
    <cellStyle name="Normal 37 4 32 4" xfId="9816"/>
    <cellStyle name="Normal 37 4 33" xfId="4040"/>
    <cellStyle name="Normal 37 4 33 2" xfId="35654"/>
    <cellStyle name="Normal 37 4 33 3" xfId="22796"/>
    <cellStyle name="Normal 37 4 33 4" xfId="13421"/>
    <cellStyle name="Normal 37 4 34" xfId="18950"/>
    <cellStyle name="Normal 37 4 35" xfId="28326"/>
    <cellStyle name="Normal 37 4 36" xfId="31928"/>
    <cellStyle name="Normal 37 4 37" xfId="9576"/>
    <cellStyle name="Normal 37 4 4" xfId="755"/>
    <cellStyle name="Normal 37 4 4 2" xfId="5075"/>
    <cellStyle name="Normal 37 4 4 2 2" xfId="6333"/>
    <cellStyle name="Normal 37 4 4 2 2 2" xfId="37941"/>
    <cellStyle name="Normal 37 4 4 2 2 3" xfId="25084"/>
    <cellStyle name="Normal 37 4 4 2 2 4" xfId="15709"/>
    <cellStyle name="Normal 37 4 4 2 3" xfId="36683"/>
    <cellStyle name="Normal 37 4 4 2 4" xfId="23826"/>
    <cellStyle name="Normal 37 4 4 2 5" xfId="14451"/>
    <cellStyle name="Normal 37 4 4 3" xfId="5775"/>
    <cellStyle name="Normal 37 4 4 3 2" xfId="37383"/>
    <cellStyle name="Normal 37 4 4 3 3" xfId="24526"/>
    <cellStyle name="Normal 37 4 4 3 4" xfId="15151"/>
    <cellStyle name="Normal 37 4 4 4" xfId="4515"/>
    <cellStyle name="Normal 37 4 4 4 2" xfId="36129"/>
    <cellStyle name="Normal 37 4 4 4 3" xfId="23271"/>
    <cellStyle name="Normal 37 4 4 4 4" xfId="13896"/>
    <cellStyle name="Normal 37 4 4 5" xfId="19342"/>
    <cellStyle name="Normal 37 4 4 6" xfId="28718"/>
    <cellStyle name="Normal 37 4 4 7" xfId="32169"/>
    <cellStyle name="Normal 37 4 4 8" xfId="10208"/>
    <cellStyle name="Normal 37 4 5" xfId="872"/>
    <cellStyle name="Normal 37 4 5 2" xfId="5076"/>
    <cellStyle name="Normal 37 4 5 2 2" xfId="6334"/>
    <cellStyle name="Normal 37 4 5 2 2 2" xfId="37942"/>
    <cellStyle name="Normal 37 4 5 2 2 3" xfId="25085"/>
    <cellStyle name="Normal 37 4 5 2 2 4" xfId="15710"/>
    <cellStyle name="Normal 37 4 5 2 3" xfId="36684"/>
    <cellStyle name="Normal 37 4 5 2 4" xfId="23827"/>
    <cellStyle name="Normal 37 4 5 2 5" xfId="14452"/>
    <cellStyle name="Normal 37 4 5 3" xfId="5901"/>
    <cellStyle name="Normal 37 4 5 3 2" xfId="37509"/>
    <cellStyle name="Normal 37 4 5 3 3" xfId="24652"/>
    <cellStyle name="Normal 37 4 5 3 4" xfId="15277"/>
    <cellStyle name="Normal 37 4 5 4" xfId="4642"/>
    <cellStyle name="Normal 37 4 5 4 2" xfId="36253"/>
    <cellStyle name="Normal 37 4 5 4 3" xfId="23396"/>
    <cellStyle name="Normal 37 4 5 4 4" xfId="14021"/>
    <cellStyle name="Normal 37 4 5 5" xfId="19458"/>
    <cellStyle name="Normal 37 4 5 6" xfId="28834"/>
    <cellStyle name="Normal 37 4 5 7" xfId="32558"/>
    <cellStyle name="Normal 37 4 5 8" xfId="10324"/>
    <cellStyle name="Normal 37 4 6" xfId="988"/>
    <cellStyle name="Normal 37 4 6 2" xfId="6325"/>
    <cellStyle name="Normal 37 4 6 2 2" xfId="37933"/>
    <cellStyle name="Normal 37 4 6 2 3" xfId="25076"/>
    <cellStyle name="Normal 37 4 6 2 4" xfId="15701"/>
    <cellStyle name="Normal 37 4 6 3" xfId="5067"/>
    <cellStyle name="Normal 37 4 6 3 2" xfId="36675"/>
    <cellStyle name="Normal 37 4 6 3 3" xfId="23818"/>
    <cellStyle name="Normal 37 4 6 3 4" xfId="14443"/>
    <cellStyle name="Normal 37 4 6 4" xfId="19573"/>
    <cellStyle name="Normal 37 4 6 5" xfId="28949"/>
    <cellStyle name="Normal 37 4 6 6" xfId="32673"/>
    <cellStyle name="Normal 37 4 6 7" xfId="10439"/>
    <cellStyle name="Normal 37 4 7" xfId="1104"/>
    <cellStyle name="Normal 37 4 7 2" xfId="6704"/>
    <cellStyle name="Normal 37 4 7 2 2" xfId="38310"/>
    <cellStyle name="Normal 37 4 7 2 3" xfId="25453"/>
    <cellStyle name="Normal 37 4 7 2 4" xfId="16078"/>
    <cellStyle name="Normal 37 4 7 3" xfId="4157"/>
    <cellStyle name="Normal 37 4 7 3 2" xfId="35771"/>
    <cellStyle name="Normal 37 4 7 3 3" xfId="22913"/>
    <cellStyle name="Normal 37 4 7 3 4" xfId="13538"/>
    <cellStyle name="Normal 37 4 7 4" xfId="19688"/>
    <cellStyle name="Normal 37 4 7 5" xfId="29064"/>
    <cellStyle name="Normal 37 4 7 6" xfId="32788"/>
    <cellStyle name="Normal 37 4 7 7" xfId="10554"/>
    <cellStyle name="Normal 37 4 8" xfId="1219"/>
    <cellStyle name="Normal 37 4 8 2" xfId="5413"/>
    <cellStyle name="Normal 37 4 8 2 2" xfId="37021"/>
    <cellStyle name="Normal 37 4 8 2 3" xfId="24164"/>
    <cellStyle name="Normal 37 4 8 2 4" xfId="14789"/>
    <cellStyle name="Normal 37 4 8 3" xfId="19802"/>
    <cellStyle name="Normal 37 4 8 4" xfId="29178"/>
    <cellStyle name="Normal 37 4 8 5" xfId="32902"/>
    <cellStyle name="Normal 37 4 8 6" xfId="10668"/>
    <cellStyle name="Normal 37 4 9" xfId="1334"/>
    <cellStyle name="Normal 37 4 9 2" xfId="6688"/>
    <cellStyle name="Normal 37 4 9 2 2" xfId="38294"/>
    <cellStyle name="Normal 37 4 9 2 3" xfId="25437"/>
    <cellStyle name="Normal 37 4 9 2 4" xfId="16062"/>
    <cellStyle name="Normal 37 4 9 3" xfId="19916"/>
    <cellStyle name="Normal 37 4 9 4" xfId="29292"/>
    <cellStyle name="Normal 37 4 9 5" xfId="33016"/>
    <cellStyle name="Normal 37 4 9 6" xfId="10782"/>
    <cellStyle name="Normal 37 40" xfId="18942"/>
    <cellStyle name="Normal 37 41" xfId="28318"/>
    <cellStyle name="Normal 37 42" xfId="31920"/>
    <cellStyle name="Normal 37 43" xfId="9568"/>
    <cellStyle name="Normal 37 5" xfId="124"/>
    <cellStyle name="Normal 37 5 10" xfId="1456"/>
    <cellStyle name="Normal 37 5 10 2" xfId="6621"/>
    <cellStyle name="Normal 37 5 10 2 2" xfId="38229"/>
    <cellStyle name="Normal 37 5 10 2 3" xfId="25372"/>
    <cellStyle name="Normal 37 5 10 2 4" xfId="15997"/>
    <cellStyle name="Normal 37 5 10 3" xfId="20037"/>
    <cellStyle name="Normal 37 5 10 4" xfId="29413"/>
    <cellStyle name="Normal 37 5 10 5" xfId="33137"/>
    <cellStyle name="Normal 37 5 10 6" xfId="10903"/>
    <cellStyle name="Normal 37 5 11" xfId="1588"/>
    <cellStyle name="Normal 37 5 11 2" xfId="7068"/>
    <cellStyle name="Normal 37 5 11 2 2" xfId="38674"/>
    <cellStyle name="Normal 37 5 11 2 3" xfId="25817"/>
    <cellStyle name="Normal 37 5 11 2 4" xfId="16442"/>
    <cellStyle name="Normal 37 5 11 3" xfId="20164"/>
    <cellStyle name="Normal 37 5 11 4" xfId="29540"/>
    <cellStyle name="Normal 37 5 11 5" xfId="33263"/>
    <cellStyle name="Normal 37 5 11 6" xfId="11030"/>
    <cellStyle name="Normal 37 5 12" xfId="1704"/>
    <cellStyle name="Normal 37 5 12 2" xfId="7183"/>
    <cellStyle name="Normal 37 5 12 2 2" xfId="38789"/>
    <cellStyle name="Normal 37 5 12 2 3" xfId="25932"/>
    <cellStyle name="Normal 37 5 12 2 4" xfId="16557"/>
    <cellStyle name="Normal 37 5 12 3" xfId="20279"/>
    <cellStyle name="Normal 37 5 12 4" xfId="29655"/>
    <cellStyle name="Normal 37 5 12 5" xfId="33378"/>
    <cellStyle name="Normal 37 5 12 6" xfId="11145"/>
    <cellStyle name="Normal 37 5 13" xfId="1878"/>
    <cellStyle name="Normal 37 5 13 2" xfId="7356"/>
    <cellStyle name="Normal 37 5 13 2 2" xfId="38962"/>
    <cellStyle name="Normal 37 5 13 2 3" xfId="26105"/>
    <cellStyle name="Normal 37 5 13 2 4" xfId="16730"/>
    <cellStyle name="Normal 37 5 13 3" xfId="20452"/>
    <cellStyle name="Normal 37 5 13 4" xfId="29828"/>
    <cellStyle name="Normal 37 5 13 5" xfId="33551"/>
    <cellStyle name="Normal 37 5 13 6" xfId="11318"/>
    <cellStyle name="Normal 37 5 14" xfId="1996"/>
    <cellStyle name="Normal 37 5 14 2" xfId="7473"/>
    <cellStyle name="Normal 37 5 14 2 2" xfId="39079"/>
    <cellStyle name="Normal 37 5 14 2 3" xfId="26222"/>
    <cellStyle name="Normal 37 5 14 2 4" xfId="16847"/>
    <cellStyle name="Normal 37 5 14 3" xfId="20569"/>
    <cellStyle name="Normal 37 5 14 4" xfId="29945"/>
    <cellStyle name="Normal 37 5 14 5" xfId="33668"/>
    <cellStyle name="Normal 37 5 14 6" xfId="11435"/>
    <cellStyle name="Normal 37 5 15" xfId="2113"/>
    <cellStyle name="Normal 37 5 15 2" xfId="7589"/>
    <cellStyle name="Normal 37 5 15 2 2" xfId="39195"/>
    <cellStyle name="Normal 37 5 15 2 3" xfId="26338"/>
    <cellStyle name="Normal 37 5 15 2 4" xfId="16963"/>
    <cellStyle name="Normal 37 5 15 3" xfId="20685"/>
    <cellStyle name="Normal 37 5 15 4" xfId="30061"/>
    <cellStyle name="Normal 37 5 15 5" xfId="33784"/>
    <cellStyle name="Normal 37 5 15 6" xfId="11551"/>
    <cellStyle name="Normal 37 5 16" xfId="2232"/>
    <cellStyle name="Normal 37 5 16 2" xfId="7707"/>
    <cellStyle name="Normal 37 5 16 2 2" xfId="39313"/>
    <cellStyle name="Normal 37 5 16 2 3" xfId="26456"/>
    <cellStyle name="Normal 37 5 16 2 4" xfId="17081"/>
    <cellStyle name="Normal 37 5 16 3" xfId="20803"/>
    <cellStyle name="Normal 37 5 16 4" xfId="30179"/>
    <cellStyle name="Normal 37 5 16 5" xfId="33902"/>
    <cellStyle name="Normal 37 5 16 6" xfId="11669"/>
    <cellStyle name="Normal 37 5 17" xfId="2351"/>
    <cellStyle name="Normal 37 5 17 2" xfId="7825"/>
    <cellStyle name="Normal 37 5 17 2 2" xfId="39431"/>
    <cellStyle name="Normal 37 5 17 2 3" xfId="26574"/>
    <cellStyle name="Normal 37 5 17 2 4" xfId="17199"/>
    <cellStyle name="Normal 37 5 17 3" xfId="20921"/>
    <cellStyle name="Normal 37 5 17 4" xfId="30297"/>
    <cellStyle name="Normal 37 5 17 5" xfId="34020"/>
    <cellStyle name="Normal 37 5 17 6" xfId="11787"/>
    <cellStyle name="Normal 37 5 18" xfId="2468"/>
    <cellStyle name="Normal 37 5 18 2" xfId="7941"/>
    <cellStyle name="Normal 37 5 18 2 2" xfId="39547"/>
    <cellStyle name="Normal 37 5 18 2 3" xfId="26690"/>
    <cellStyle name="Normal 37 5 18 2 4" xfId="17315"/>
    <cellStyle name="Normal 37 5 18 3" xfId="21037"/>
    <cellStyle name="Normal 37 5 18 4" xfId="30413"/>
    <cellStyle name="Normal 37 5 18 5" xfId="34136"/>
    <cellStyle name="Normal 37 5 18 6" xfId="11903"/>
    <cellStyle name="Normal 37 5 19" xfId="2586"/>
    <cellStyle name="Normal 37 5 19 2" xfId="8058"/>
    <cellStyle name="Normal 37 5 19 2 2" xfId="39664"/>
    <cellStyle name="Normal 37 5 19 2 3" xfId="26807"/>
    <cellStyle name="Normal 37 5 19 2 4" xfId="17432"/>
    <cellStyle name="Normal 37 5 19 3" xfId="21154"/>
    <cellStyle name="Normal 37 5 19 4" xfId="30530"/>
    <cellStyle name="Normal 37 5 19 5" xfId="34253"/>
    <cellStyle name="Normal 37 5 19 6" xfId="12020"/>
    <cellStyle name="Normal 37 5 2" xfId="200"/>
    <cellStyle name="Normal 37 5 2 10" xfId="1664"/>
    <cellStyle name="Normal 37 5 2 10 2" xfId="7144"/>
    <cellStyle name="Normal 37 5 2 10 2 2" xfId="38750"/>
    <cellStyle name="Normal 37 5 2 10 2 3" xfId="25893"/>
    <cellStyle name="Normal 37 5 2 10 2 4" xfId="16518"/>
    <cellStyle name="Normal 37 5 2 10 3" xfId="20240"/>
    <cellStyle name="Normal 37 5 2 10 4" xfId="29616"/>
    <cellStyle name="Normal 37 5 2 10 5" xfId="33339"/>
    <cellStyle name="Normal 37 5 2 10 6" xfId="11106"/>
    <cellStyle name="Normal 37 5 2 11" xfId="1780"/>
    <cellStyle name="Normal 37 5 2 11 2" xfId="7259"/>
    <cellStyle name="Normal 37 5 2 11 2 2" xfId="38865"/>
    <cellStyle name="Normal 37 5 2 11 2 3" xfId="26008"/>
    <cellStyle name="Normal 37 5 2 11 2 4" xfId="16633"/>
    <cellStyle name="Normal 37 5 2 11 3" xfId="20355"/>
    <cellStyle name="Normal 37 5 2 11 4" xfId="29731"/>
    <cellStyle name="Normal 37 5 2 11 5" xfId="33454"/>
    <cellStyle name="Normal 37 5 2 11 6" xfId="11221"/>
    <cellStyle name="Normal 37 5 2 12" xfId="1954"/>
    <cellStyle name="Normal 37 5 2 12 2" xfId="7432"/>
    <cellStyle name="Normal 37 5 2 12 2 2" xfId="39038"/>
    <cellStyle name="Normal 37 5 2 12 2 3" xfId="26181"/>
    <cellStyle name="Normal 37 5 2 12 2 4" xfId="16806"/>
    <cellStyle name="Normal 37 5 2 12 3" xfId="20528"/>
    <cellStyle name="Normal 37 5 2 12 4" xfId="29904"/>
    <cellStyle name="Normal 37 5 2 12 5" xfId="33627"/>
    <cellStyle name="Normal 37 5 2 12 6" xfId="11394"/>
    <cellStyle name="Normal 37 5 2 13" xfId="2072"/>
    <cellStyle name="Normal 37 5 2 13 2" xfId="7549"/>
    <cellStyle name="Normal 37 5 2 13 2 2" xfId="39155"/>
    <cellStyle name="Normal 37 5 2 13 2 3" xfId="26298"/>
    <cellStyle name="Normal 37 5 2 13 2 4" xfId="16923"/>
    <cellStyle name="Normal 37 5 2 13 3" xfId="20645"/>
    <cellStyle name="Normal 37 5 2 13 4" xfId="30021"/>
    <cellStyle name="Normal 37 5 2 13 5" xfId="33744"/>
    <cellStyle name="Normal 37 5 2 13 6" xfId="11511"/>
    <cellStyle name="Normal 37 5 2 14" xfId="2189"/>
    <cellStyle name="Normal 37 5 2 14 2" xfId="7665"/>
    <cellStyle name="Normal 37 5 2 14 2 2" xfId="39271"/>
    <cellStyle name="Normal 37 5 2 14 2 3" xfId="26414"/>
    <cellStyle name="Normal 37 5 2 14 2 4" xfId="17039"/>
    <cellStyle name="Normal 37 5 2 14 3" xfId="20761"/>
    <cellStyle name="Normal 37 5 2 14 4" xfId="30137"/>
    <cellStyle name="Normal 37 5 2 14 5" xfId="33860"/>
    <cellStyle name="Normal 37 5 2 14 6" xfId="11627"/>
    <cellStyle name="Normal 37 5 2 15" xfId="2308"/>
    <cellStyle name="Normal 37 5 2 15 2" xfId="7783"/>
    <cellStyle name="Normal 37 5 2 15 2 2" xfId="39389"/>
    <cellStyle name="Normal 37 5 2 15 2 3" xfId="26532"/>
    <cellStyle name="Normal 37 5 2 15 2 4" xfId="17157"/>
    <cellStyle name="Normal 37 5 2 15 3" xfId="20879"/>
    <cellStyle name="Normal 37 5 2 15 4" xfId="30255"/>
    <cellStyle name="Normal 37 5 2 15 5" xfId="33978"/>
    <cellStyle name="Normal 37 5 2 15 6" xfId="11745"/>
    <cellStyle name="Normal 37 5 2 16" xfId="2427"/>
    <cellStyle name="Normal 37 5 2 16 2" xfId="7901"/>
    <cellStyle name="Normal 37 5 2 16 2 2" xfId="39507"/>
    <cellStyle name="Normal 37 5 2 16 2 3" xfId="26650"/>
    <cellStyle name="Normal 37 5 2 16 2 4" xfId="17275"/>
    <cellStyle name="Normal 37 5 2 16 3" xfId="20997"/>
    <cellStyle name="Normal 37 5 2 16 4" xfId="30373"/>
    <cellStyle name="Normal 37 5 2 16 5" xfId="34096"/>
    <cellStyle name="Normal 37 5 2 16 6" xfId="11863"/>
    <cellStyle name="Normal 37 5 2 17" xfId="2544"/>
    <cellStyle name="Normal 37 5 2 17 2" xfId="8017"/>
    <cellStyle name="Normal 37 5 2 17 2 2" xfId="39623"/>
    <cellStyle name="Normal 37 5 2 17 2 3" xfId="26766"/>
    <cellStyle name="Normal 37 5 2 17 2 4" xfId="17391"/>
    <cellStyle name="Normal 37 5 2 17 3" xfId="21113"/>
    <cellStyle name="Normal 37 5 2 17 4" xfId="30489"/>
    <cellStyle name="Normal 37 5 2 17 5" xfId="34212"/>
    <cellStyle name="Normal 37 5 2 17 6" xfId="11979"/>
    <cellStyle name="Normal 37 5 2 18" xfId="2662"/>
    <cellStyle name="Normal 37 5 2 18 2" xfId="8134"/>
    <cellStyle name="Normal 37 5 2 18 2 2" xfId="39740"/>
    <cellStyle name="Normal 37 5 2 18 2 3" xfId="26883"/>
    <cellStyle name="Normal 37 5 2 18 2 4" xfId="17508"/>
    <cellStyle name="Normal 37 5 2 18 3" xfId="21230"/>
    <cellStyle name="Normal 37 5 2 18 4" xfId="30606"/>
    <cellStyle name="Normal 37 5 2 18 5" xfId="34329"/>
    <cellStyle name="Normal 37 5 2 18 6" xfId="12096"/>
    <cellStyle name="Normal 37 5 2 19" xfId="2782"/>
    <cellStyle name="Normal 37 5 2 19 2" xfId="8253"/>
    <cellStyle name="Normal 37 5 2 19 2 2" xfId="39859"/>
    <cellStyle name="Normal 37 5 2 19 2 3" xfId="27002"/>
    <cellStyle name="Normal 37 5 2 19 2 4" xfId="17627"/>
    <cellStyle name="Normal 37 5 2 19 3" xfId="21349"/>
    <cellStyle name="Normal 37 5 2 19 4" xfId="30725"/>
    <cellStyle name="Normal 37 5 2 19 5" xfId="34448"/>
    <cellStyle name="Normal 37 5 2 19 6" xfId="12215"/>
    <cellStyle name="Normal 37 5 2 2" xfId="321"/>
    <cellStyle name="Normal 37 5 2 2 2" xfId="669"/>
    <cellStyle name="Normal 37 5 2 2 2 2" xfId="5080"/>
    <cellStyle name="Normal 37 5 2 2 2 2 2" xfId="6338"/>
    <cellStyle name="Normal 37 5 2 2 2 2 2 2" xfId="37946"/>
    <cellStyle name="Normal 37 5 2 2 2 2 2 3" xfId="25089"/>
    <cellStyle name="Normal 37 5 2 2 2 2 2 4" xfId="15714"/>
    <cellStyle name="Normal 37 5 2 2 2 2 3" xfId="36688"/>
    <cellStyle name="Normal 37 5 2 2 2 2 4" xfId="23831"/>
    <cellStyle name="Normal 37 5 2 2 2 2 5" xfId="14456"/>
    <cellStyle name="Normal 37 5 2 2 2 3" xfId="5776"/>
    <cellStyle name="Normal 37 5 2 2 2 3 2" xfId="37384"/>
    <cellStyle name="Normal 37 5 2 2 2 3 3" xfId="24527"/>
    <cellStyle name="Normal 37 5 2 2 2 3 4" xfId="15152"/>
    <cellStyle name="Normal 37 5 2 2 2 4" xfId="4516"/>
    <cellStyle name="Normal 37 5 2 2 2 4 2" xfId="36130"/>
    <cellStyle name="Normal 37 5 2 2 2 4 3" xfId="23272"/>
    <cellStyle name="Normal 37 5 2 2 2 4 4" xfId="13897"/>
    <cellStyle name="Normal 37 5 2 2 2 5" xfId="32372"/>
    <cellStyle name="Normal 37 5 2 2 2 6" xfId="22668"/>
    <cellStyle name="Normal 37 5 2 2 2 7" xfId="10123"/>
    <cellStyle name="Normal 37 5 2 2 3" xfId="5079"/>
    <cellStyle name="Normal 37 5 2 2 3 2" xfId="6337"/>
    <cellStyle name="Normal 37 5 2 2 3 2 2" xfId="37945"/>
    <cellStyle name="Normal 37 5 2 2 3 2 3" xfId="25088"/>
    <cellStyle name="Normal 37 5 2 2 3 2 4" xfId="15713"/>
    <cellStyle name="Normal 37 5 2 2 3 3" xfId="36687"/>
    <cellStyle name="Normal 37 5 2 2 3 4" xfId="23830"/>
    <cellStyle name="Normal 37 5 2 2 3 5" xfId="14455"/>
    <cellStyle name="Normal 37 5 2 2 4" xfId="5604"/>
    <cellStyle name="Normal 37 5 2 2 4 2" xfId="37212"/>
    <cellStyle name="Normal 37 5 2 2 4 3" xfId="24355"/>
    <cellStyle name="Normal 37 5 2 2 4 4" xfId="14980"/>
    <cellStyle name="Normal 37 5 2 2 5" xfId="4344"/>
    <cellStyle name="Normal 37 5 2 2 5 2" xfId="35958"/>
    <cellStyle name="Normal 37 5 2 2 5 3" xfId="23100"/>
    <cellStyle name="Normal 37 5 2 2 5 4" xfId="13725"/>
    <cellStyle name="Normal 37 5 2 2 6" xfId="19257"/>
    <cellStyle name="Normal 37 5 2 2 7" xfId="28633"/>
    <cellStyle name="Normal 37 5 2 2 8" xfId="32131"/>
    <cellStyle name="Normal 37 5 2 2 9" xfId="9779"/>
    <cellStyle name="Normal 37 5 2 20" xfId="2897"/>
    <cellStyle name="Normal 37 5 2 20 2" xfId="8367"/>
    <cellStyle name="Normal 37 5 2 20 2 2" xfId="39973"/>
    <cellStyle name="Normal 37 5 2 20 2 3" xfId="27116"/>
    <cellStyle name="Normal 37 5 2 20 2 4" xfId="17741"/>
    <cellStyle name="Normal 37 5 2 20 3" xfId="21463"/>
    <cellStyle name="Normal 37 5 2 20 4" xfId="30839"/>
    <cellStyle name="Normal 37 5 2 20 5" xfId="34562"/>
    <cellStyle name="Normal 37 5 2 20 6" xfId="12329"/>
    <cellStyle name="Normal 37 5 2 21" xfId="3012"/>
    <cellStyle name="Normal 37 5 2 21 2" xfId="8481"/>
    <cellStyle name="Normal 37 5 2 21 2 2" xfId="40087"/>
    <cellStyle name="Normal 37 5 2 21 2 3" xfId="27230"/>
    <cellStyle name="Normal 37 5 2 21 2 4" xfId="17855"/>
    <cellStyle name="Normal 37 5 2 21 3" xfId="21577"/>
    <cellStyle name="Normal 37 5 2 21 4" xfId="30953"/>
    <cellStyle name="Normal 37 5 2 21 5" xfId="34676"/>
    <cellStyle name="Normal 37 5 2 21 6" xfId="12443"/>
    <cellStyle name="Normal 37 5 2 22" xfId="3127"/>
    <cellStyle name="Normal 37 5 2 22 2" xfId="8595"/>
    <cellStyle name="Normal 37 5 2 22 2 2" xfId="40201"/>
    <cellStyle name="Normal 37 5 2 22 2 3" xfId="27344"/>
    <cellStyle name="Normal 37 5 2 22 2 4" xfId="17969"/>
    <cellStyle name="Normal 37 5 2 22 3" xfId="21691"/>
    <cellStyle name="Normal 37 5 2 22 4" xfId="31067"/>
    <cellStyle name="Normal 37 5 2 22 5" xfId="34790"/>
    <cellStyle name="Normal 37 5 2 22 6" xfId="12557"/>
    <cellStyle name="Normal 37 5 2 23" xfId="3242"/>
    <cellStyle name="Normal 37 5 2 23 2" xfId="8709"/>
    <cellStyle name="Normal 37 5 2 23 2 2" xfId="40315"/>
    <cellStyle name="Normal 37 5 2 23 2 3" xfId="27458"/>
    <cellStyle name="Normal 37 5 2 23 2 4" xfId="18083"/>
    <cellStyle name="Normal 37 5 2 23 3" xfId="21805"/>
    <cellStyle name="Normal 37 5 2 23 4" xfId="31181"/>
    <cellStyle name="Normal 37 5 2 23 5" xfId="34904"/>
    <cellStyle name="Normal 37 5 2 23 6" xfId="12671"/>
    <cellStyle name="Normal 37 5 2 24" xfId="3357"/>
    <cellStyle name="Normal 37 5 2 24 2" xfId="8823"/>
    <cellStyle name="Normal 37 5 2 24 2 2" xfId="40429"/>
    <cellStyle name="Normal 37 5 2 24 2 3" xfId="27572"/>
    <cellStyle name="Normal 37 5 2 24 2 4" xfId="18197"/>
    <cellStyle name="Normal 37 5 2 24 3" xfId="21919"/>
    <cellStyle name="Normal 37 5 2 24 4" xfId="31295"/>
    <cellStyle name="Normal 37 5 2 24 5" xfId="35018"/>
    <cellStyle name="Normal 37 5 2 24 6" xfId="12785"/>
    <cellStyle name="Normal 37 5 2 25" xfId="3475"/>
    <cellStyle name="Normal 37 5 2 25 2" xfId="8940"/>
    <cellStyle name="Normal 37 5 2 25 2 2" xfId="40546"/>
    <cellStyle name="Normal 37 5 2 25 2 3" xfId="27689"/>
    <cellStyle name="Normal 37 5 2 25 2 4" xfId="18314"/>
    <cellStyle name="Normal 37 5 2 25 3" xfId="22036"/>
    <cellStyle name="Normal 37 5 2 25 4" xfId="31412"/>
    <cellStyle name="Normal 37 5 2 25 5" xfId="35135"/>
    <cellStyle name="Normal 37 5 2 25 6" xfId="12902"/>
    <cellStyle name="Normal 37 5 2 26" xfId="3595"/>
    <cellStyle name="Normal 37 5 2 26 2" xfId="9059"/>
    <cellStyle name="Normal 37 5 2 26 2 2" xfId="40665"/>
    <cellStyle name="Normal 37 5 2 26 2 3" xfId="27808"/>
    <cellStyle name="Normal 37 5 2 26 2 4" xfId="18433"/>
    <cellStyle name="Normal 37 5 2 26 3" xfId="22155"/>
    <cellStyle name="Normal 37 5 2 26 4" xfId="31531"/>
    <cellStyle name="Normal 37 5 2 26 5" xfId="35254"/>
    <cellStyle name="Normal 37 5 2 26 6" xfId="13021"/>
    <cellStyle name="Normal 37 5 2 27" xfId="3727"/>
    <cellStyle name="Normal 37 5 2 27 2" xfId="9190"/>
    <cellStyle name="Normal 37 5 2 27 2 2" xfId="40796"/>
    <cellStyle name="Normal 37 5 2 27 2 3" xfId="27939"/>
    <cellStyle name="Normal 37 5 2 27 2 4" xfId="18564"/>
    <cellStyle name="Normal 37 5 2 27 3" xfId="22286"/>
    <cellStyle name="Normal 37 5 2 27 4" xfId="31662"/>
    <cellStyle name="Normal 37 5 2 27 5" xfId="35385"/>
    <cellStyle name="Normal 37 5 2 27 6" xfId="13152"/>
    <cellStyle name="Normal 37 5 2 28" xfId="3843"/>
    <cellStyle name="Normal 37 5 2 28 2" xfId="9305"/>
    <cellStyle name="Normal 37 5 2 28 2 2" xfId="40911"/>
    <cellStyle name="Normal 37 5 2 28 2 3" xfId="28054"/>
    <cellStyle name="Normal 37 5 2 28 2 4" xfId="18679"/>
    <cellStyle name="Normal 37 5 2 28 3" xfId="22401"/>
    <cellStyle name="Normal 37 5 2 28 4" xfId="31777"/>
    <cellStyle name="Normal 37 5 2 28 5" xfId="35500"/>
    <cellStyle name="Normal 37 5 2 28 6" xfId="13267"/>
    <cellStyle name="Normal 37 5 2 29" xfId="3958"/>
    <cellStyle name="Normal 37 5 2 29 2" xfId="9419"/>
    <cellStyle name="Normal 37 5 2 29 2 2" xfId="41025"/>
    <cellStyle name="Normal 37 5 2 29 2 3" xfId="28168"/>
    <cellStyle name="Normal 37 5 2 29 2 4" xfId="18793"/>
    <cellStyle name="Normal 37 5 2 29 3" xfId="22515"/>
    <cellStyle name="Normal 37 5 2 29 4" xfId="31891"/>
    <cellStyle name="Normal 37 5 2 29 5" xfId="35614"/>
    <cellStyle name="Normal 37 5 2 29 6" xfId="13381"/>
    <cellStyle name="Normal 37 5 2 3" xfId="838"/>
    <cellStyle name="Normal 37 5 2 3 2" xfId="5081"/>
    <cellStyle name="Normal 37 5 2 3 2 2" xfId="6339"/>
    <cellStyle name="Normal 37 5 2 3 2 2 2" xfId="37947"/>
    <cellStyle name="Normal 37 5 2 3 2 2 3" xfId="25090"/>
    <cellStyle name="Normal 37 5 2 3 2 2 4" xfId="15715"/>
    <cellStyle name="Normal 37 5 2 3 2 3" xfId="36689"/>
    <cellStyle name="Normal 37 5 2 3 2 4" xfId="23832"/>
    <cellStyle name="Normal 37 5 2 3 2 5" xfId="14457"/>
    <cellStyle name="Normal 37 5 2 3 3" xfId="5777"/>
    <cellStyle name="Normal 37 5 2 3 3 2" xfId="37385"/>
    <cellStyle name="Normal 37 5 2 3 3 3" xfId="24528"/>
    <cellStyle name="Normal 37 5 2 3 3 4" xfId="15153"/>
    <cellStyle name="Normal 37 5 2 3 4" xfId="4517"/>
    <cellStyle name="Normal 37 5 2 3 4 2" xfId="36131"/>
    <cellStyle name="Normal 37 5 2 3 4 3" xfId="23273"/>
    <cellStyle name="Normal 37 5 2 3 4 4" xfId="13898"/>
    <cellStyle name="Normal 37 5 2 3 5" xfId="19425"/>
    <cellStyle name="Normal 37 5 2 3 6" xfId="28801"/>
    <cellStyle name="Normal 37 5 2 3 7" xfId="32252"/>
    <cellStyle name="Normal 37 5 2 3 8" xfId="10291"/>
    <cellStyle name="Normal 37 5 2 30" xfId="562"/>
    <cellStyle name="Normal 37 5 2 30 2" xfId="9539"/>
    <cellStyle name="Normal 37 5 2 30 2 2" xfId="41145"/>
    <cellStyle name="Normal 37 5 2 30 2 3" xfId="28288"/>
    <cellStyle name="Normal 37 5 2 30 2 4" xfId="18913"/>
    <cellStyle name="Normal 37 5 2 30 3" xfId="22635"/>
    <cellStyle name="Normal 37 5 2 30 4" xfId="28529"/>
    <cellStyle name="Normal 37 5 2 30 5" xfId="32493"/>
    <cellStyle name="Normal 37 5 2 30 6" xfId="10019"/>
    <cellStyle name="Normal 37 5 2 31" xfId="441"/>
    <cellStyle name="Normal 37 5 2 31 2" xfId="6833"/>
    <cellStyle name="Normal 37 5 2 31 2 2" xfId="38439"/>
    <cellStyle name="Normal 37 5 2 31 2 3" xfId="25582"/>
    <cellStyle name="Normal 37 5 2 31 2 4" xfId="16207"/>
    <cellStyle name="Normal 37 5 2 31 3" xfId="19153"/>
    <cellStyle name="Normal 37 5 2 31 4" xfId="9899"/>
    <cellStyle name="Normal 37 5 2 32" xfId="4123"/>
    <cellStyle name="Normal 37 5 2 32 2" xfId="35737"/>
    <cellStyle name="Normal 37 5 2 32 3" xfId="22879"/>
    <cellStyle name="Normal 37 5 2 32 4" xfId="13504"/>
    <cellStyle name="Normal 37 5 2 33" xfId="19033"/>
    <cellStyle name="Normal 37 5 2 34" xfId="28409"/>
    <cellStyle name="Normal 37 5 2 35" xfId="32011"/>
    <cellStyle name="Normal 37 5 2 36" xfId="9659"/>
    <cellStyle name="Normal 37 5 2 4" xfId="955"/>
    <cellStyle name="Normal 37 5 2 4 2" xfId="5082"/>
    <cellStyle name="Normal 37 5 2 4 2 2" xfId="6340"/>
    <cellStyle name="Normal 37 5 2 4 2 2 2" xfId="37948"/>
    <cellStyle name="Normal 37 5 2 4 2 2 3" xfId="25091"/>
    <cellStyle name="Normal 37 5 2 4 2 2 4" xfId="15716"/>
    <cellStyle name="Normal 37 5 2 4 2 3" xfId="36690"/>
    <cellStyle name="Normal 37 5 2 4 2 4" xfId="23833"/>
    <cellStyle name="Normal 37 5 2 4 2 5" xfId="14458"/>
    <cellStyle name="Normal 37 5 2 4 3" xfId="5984"/>
    <cellStyle name="Normal 37 5 2 4 3 2" xfId="37592"/>
    <cellStyle name="Normal 37 5 2 4 3 3" xfId="24735"/>
    <cellStyle name="Normal 37 5 2 4 3 4" xfId="15360"/>
    <cellStyle name="Normal 37 5 2 4 4" xfId="4725"/>
    <cellStyle name="Normal 37 5 2 4 4 2" xfId="36336"/>
    <cellStyle name="Normal 37 5 2 4 4 3" xfId="23479"/>
    <cellStyle name="Normal 37 5 2 4 4 4" xfId="14104"/>
    <cellStyle name="Normal 37 5 2 4 5" xfId="19541"/>
    <cellStyle name="Normal 37 5 2 4 6" xfId="28917"/>
    <cellStyle name="Normal 37 5 2 4 7" xfId="32641"/>
    <cellStyle name="Normal 37 5 2 4 8" xfId="10407"/>
    <cellStyle name="Normal 37 5 2 5" xfId="1071"/>
    <cellStyle name="Normal 37 5 2 5 2" xfId="6336"/>
    <cellStyle name="Normal 37 5 2 5 2 2" xfId="37944"/>
    <cellStyle name="Normal 37 5 2 5 2 3" xfId="25087"/>
    <cellStyle name="Normal 37 5 2 5 2 4" xfId="15712"/>
    <cellStyle name="Normal 37 5 2 5 3" xfId="5078"/>
    <cellStyle name="Normal 37 5 2 5 3 2" xfId="36686"/>
    <cellStyle name="Normal 37 5 2 5 3 3" xfId="23829"/>
    <cellStyle name="Normal 37 5 2 5 3 4" xfId="14454"/>
    <cellStyle name="Normal 37 5 2 5 4" xfId="19656"/>
    <cellStyle name="Normal 37 5 2 5 5" xfId="29032"/>
    <cellStyle name="Normal 37 5 2 5 6" xfId="32756"/>
    <cellStyle name="Normal 37 5 2 5 7" xfId="10522"/>
    <cellStyle name="Normal 37 5 2 6" xfId="1187"/>
    <cellStyle name="Normal 37 5 2 6 2" xfId="7009"/>
    <cellStyle name="Normal 37 5 2 6 2 2" xfId="38615"/>
    <cellStyle name="Normal 37 5 2 6 2 3" xfId="25758"/>
    <cellStyle name="Normal 37 5 2 6 2 4" xfId="16383"/>
    <cellStyle name="Normal 37 5 2 6 3" xfId="4240"/>
    <cellStyle name="Normal 37 5 2 6 3 2" xfId="35854"/>
    <cellStyle name="Normal 37 5 2 6 3 3" xfId="22996"/>
    <cellStyle name="Normal 37 5 2 6 3 4" xfId="13621"/>
    <cellStyle name="Normal 37 5 2 6 4" xfId="19771"/>
    <cellStyle name="Normal 37 5 2 6 5" xfId="29147"/>
    <cellStyle name="Normal 37 5 2 6 6" xfId="32871"/>
    <cellStyle name="Normal 37 5 2 6 7" xfId="10637"/>
    <cellStyle name="Normal 37 5 2 7" xfId="1302"/>
    <cellStyle name="Normal 37 5 2 7 2" xfId="5496"/>
    <cellStyle name="Normal 37 5 2 7 2 2" xfId="37104"/>
    <cellStyle name="Normal 37 5 2 7 2 3" xfId="24247"/>
    <cellStyle name="Normal 37 5 2 7 2 4" xfId="14872"/>
    <cellStyle name="Normal 37 5 2 7 3" xfId="19885"/>
    <cellStyle name="Normal 37 5 2 7 4" xfId="29261"/>
    <cellStyle name="Normal 37 5 2 7 5" xfId="32985"/>
    <cellStyle name="Normal 37 5 2 7 6" xfId="10751"/>
    <cellStyle name="Normal 37 5 2 8" xfId="1417"/>
    <cellStyle name="Normal 37 5 2 8 2" xfId="6629"/>
    <cellStyle name="Normal 37 5 2 8 2 2" xfId="38237"/>
    <cellStyle name="Normal 37 5 2 8 2 3" xfId="25380"/>
    <cellStyle name="Normal 37 5 2 8 2 4" xfId="16005"/>
    <cellStyle name="Normal 37 5 2 8 3" xfId="19999"/>
    <cellStyle name="Normal 37 5 2 8 4" xfId="29375"/>
    <cellStyle name="Normal 37 5 2 8 5" xfId="33099"/>
    <cellStyle name="Normal 37 5 2 8 6" xfId="10865"/>
    <cellStyle name="Normal 37 5 2 9" xfId="1532"/>
    <cellStyle name="Normal 37 5 2 9 2" xfId="5392"/>
    <cellStyle name="Normal 37 5 2 9 2 2" xfId="37000"/>
    <cellStyle name="Normal 37 5 2 9 2 3" xfId="24143"/>
    <cellStyle name="Normal 37 5 2 9 2 4" xfId="14768"/>
    <cellStyle name="Normal 37 5 2 9 3" xfId="20113"/>
    <cellStyle name="Normal 37 5 2 9 4" xfId="29489"/>
    <cellStyle name="Normal 37 5 2 9 5" xfId="33213"/>
    <cellStyle name="Normal 37 5 2 9 6" xfId="10979"/>
    <cellStyle name="Normal 37 5 20" xfId="2706"/>
    <cellStyle name="Normal 37 5 20 2" xfId="8177"/>
    <cellStyle name="Normal 37 5 20 2 2" xfId="39783"/>
    <cellStyle name="Normal 37 5 20 2 3" xfId="26926"/>
    <cellStyle name="Normal 37 5 20 2 4" xfId="17551"/>
    <cellStyle name="Normal 37 5 20 3" xfId="21273"/>
    <cellStyle name="Normal 37 5 20 4" xfId="30649"/>
    <cellStyle name="Normal 37 5 20 5" xfId="34372"/>
    <cellStyle name="Normal 37 5 20 6" xfId="12139"/>
    <cellStyle name="Normal 37 5 21" xfId="2821"/>
    <cellStyle name="Normal 37 5 21 2" xfId="8291"/>
    <cellStyle name="Normal 37 5 21 2 2" xfId="39897"/>
    <cellStyle name="Normal 37 5 21 2 3" xfId="27040"/>
    <cellStyle name="Normal 37 5 21 2 4" xfId="17665"/>
    <cellStyle name="Normal 37 5 21 3" xfId="21387"/>
    <cellStyle name="Normal 37 5 21 4" xfId="30763"/>
    <cellStyle name="Normal 37 5 21 5" xfId="34486"/>
    <cellStyle name="Normal 37 5 21 6" xfId="12253"/>
    <cellStyle name="Normal 37 5 22" xfId="2936"/>
    <cellStyle name="Normal 37 5 22 2" xfId="8405"/>
    <cellStyle name="Normal 37 5 22 2 2" xfId="40011"/>
    <cellStyle name="Normal 37 5 22 2 3" xfId="27154"/>
    <cellStyle name="Normal 37 5 22 2 4" xfId="17779"/>
    <cellStyle name="Normal 37 5 22 3" xfId="21501"/>
    <cellStyle name="Normal 37 5 22 4" xfId="30877"/>
    <cellStyle name="Normal 37 5 22 5" xfId="34600"/>
    <cellStyle name="Normal 37 5 22 6" xfId="12367"/>
    <cellStyle name="Normal 37 5 23" xfId="3051"/>
    <cellStyle name="Normal 37 5 23 2" xfId="8519"/>
    <cellStyle name="Normal 37 5 23 2 2" xfId="40125"/>
    <cellStyle name="Normal 37 5 23 2 3" xfId="27268"/>
    <cellStyle name="Normal 37 5 23 2 4" xfId="17893"/>
    <cellStyle name="Normal 37 5 23 3" xfId="21615"/>
    <cellStyle name="Normal 37 5 23 4" xfId="30991"/>
    <cellStyle name="Normal 37 5 23 5" xfId="34714"/>
    <cellStyle name="Normal 37 5 23 6" xfId="12481"/>
    <cellStyle name="Normal 37 5 24" xfId="3166"/>
    <cellStyle name="Normal 37 5 24 2" xfId="8633"/>
    <cellStyle name="Normal 37 5 24 2 2" xfId="40239"/>
    <cellStyle name="Normal 37 5 24 2 3" xfId="27382"/>
    <cellStyle name="Normal 37 5 24 2 4" xfId="18007"/>
    <cellStyle name="Normal 37 5 24 3" xfId="21729"/>
    <cellStyle name="Normal 37 5 24 4" xfId="31105"/>
    <cellStyle name="Normal 37 5 24 5" xfId="34828"/>
    <cellStyle name="Normal 37 5 24 6" xfId="12595"/>
    <cellStyle name="Normal 37 5 25" xfId="3281"/>
    <cellStyle name="Normal 37 5 25 2" xfId="8747"/>
    <cellStyle name="Normal 37 5 25 2 2" xfId="40353"/>
    <cellStyle name="Normal 37 5 25 2 3" xfId="27496"/>
    <cellStyle name="Normal 37 5 25 2 4" xfId="18121"/>
    <cellStyle name="Normal 37 5 25 3" xfId="21843"/>
    <cellStyle name="Normal 37 5 25 4" xfId="31219"/>
    <cellStyle name="Normal 37 5 25 5" xfId="34942"/>
    <cellStyle name="Normal 37 5 25 6" xfId="12709"/>
    <cellStyle name="Normal 37 5 26" xfId="3399"/>
    <cellStyle name="Normal 37 5 26 2" xfId="8864"/>
    <cellStyle name="Normal 37 5 26 2 2" xfId="40470"/>
    <cellStyle name="Normal 37 5 26 2 3" xfId="27613"/>
    <cellStyle name="Normal 37 5 26 2 4" xfId="18238"/>
    <cellStyle name="Normal 37 5 26 3" xfId="21960"/>
    <cellStyle name="Normal 37 5 26 4" xfId="31336"/>
    <cellStyle name="Normal 37 5 26 5" xfId="35059"/>
    <cellStyle name="Normal 37 5 26 6" xfId="12826"/>
    <cellStyle name="Normal 37 5 27" xfId="3519"/>
    <cellStyle name="Normal 37 5 27 2" xfId="8983"/>
    <cellStyle name="Normal 37 5 27 2 2" xfId="40589"/>
    <cellStyle name="Normal 37 5 27 2 3" xfId="27732"/>
    <cellStyle name="Normal 37 5 27 2 4" xfId="18357"/>
    <cellStyle name="Normal 37 5 27 3" xfId="22079"/>
    <cellStyle name="Normal 37 5 27 4" xfId="31455"/>
    <cellStyle name="Normal 37 5 27 5" xfId="35178"/>
    <cellStyle name="Normal 37 5 27 6" xfId="12945"/>
    <cellStyle name="Normal 37 5 28" xfId="3651"/>
    <cellStyle name="Normal 37 5 28 2" xfId="9114"/>
    <cellStyle name="Normal 37 5 28 2 2" xfId="40720"/>
    <cellStyle name="Normal 37 5 28 2 3" xfId="27863"/>
    <cellStyle name="Normal 37 5 28 2 4" xfId="18488"/>
    <cellStyle name="Normal 37 5 28 3" xfId="22210"/>
    <cellStyle name="Normal 37 5 28 4" xfId="31586"/>
    <cellStyle name="Normal 37 5 28 5" xfId="35309"/>
    <cellStyle name="Normal 37 5 28 6" xfId="13076"/>
    <cellStyle name="Normal 37 5 29" xfId="3767"/>
    <cellStyle name="Normal 37 5 29 2" xfId="9229"/>
    <cellStyle name="Normal 37 5 29 2 2" xfId="40835"/>
    <cellStyle name="Normal 37 5 29 2 3" xfId="27978"/>
    <cellStyle name="Normal 37 5 29 2 4" xfId="18603"/>
    <cellStyle name="Normal 37 5 29 3" xfId="22325"/>
    <cellStyle name="Normal 37 5 29 4" xfId="31701"/>
    <cellStyle name="Normal 37 5 29 5" xfId="35424"/>
    <cellStyle name="Normal 37 5 29 6" xfId="13191"/>
    <cellStyle name="Normal 37 5 3" xfId="245"/>
    <cellStyle name="Normal 37 5 3 2" xfId="618"/>
    <cellStyle name="Normal 37 5 3 2 2" xfId="5084"/>
    <cellStyle name="Normal 37 5 3 2 2 2" xfId="6342"/>
    <cellStyle name="Normal 37 5 3 2 2 2 2" xfId="37950"/>
    <cellStyle name="Normal 37 5 3 2 2 2 3" xfId="25093"/>
    <cellStyle name="Normal 37 5 3 2 2 2 4" xfId="15718"/>
    <cellStyle name="Normal 37 5 3 2 2 3" xfId="36692"/>
    <cellStyle name="Normal 37 5 3 2 2 4" xfId="23835"/>
    <cellStyle name="Normal 37 5 3 2 2 5" xfId="14460"/>
    <cellStyle name="Normal 37 5 3 2 3" xfId="5778"/>
    <cellStyle name="Normal 37 5 3 2 3 2" xfId="37386"/>
    <cellStyle name="Normal 37 5 3 2 3 3" xfId="24529"/>
    <cellStyle name="Normal 37 5 3 2 3 4" xfId="15154"/>
    <cellStyle name="Normal 37 5 3 2 4" xfId="4518"/>
    <cellStyle name="Normal 37 5 3 2 4 2" xfId="36132"/>
    <cellStyle name="Normal 37 5 3 2 4 3" xfId="23274"/>
    <cellStyle name="Normal 37 5 3 2 4 4" xfId="13899"/>
    <cellStyle name="Normal 37 5 3 2 5" xfId="32296"/>
    <cellStyle name="Normal 37 5 3 2 6" xfId="22714"/>
    <cellStyle name="Normal 37 5 3 2 7" xfId="10073"/>
    <cellStyle name="Normal 37 5 3 3" xfId="5083"/>
    <cellStyle name="Normal 37 5 3 3 2" xfId="6341"/>
    <cellStyle name="Normal 37 5 3 3 2 2" xfId="37949"/>
    <cellStyle name="Normal 37 5 3 3 2 3" xfId="25092"/>
    <cellStyle name="Normal 37 5 3 3 2 4" xfId="15717"/>
    <cellStyle name="Normal 37 5 3 3 3" xfId="36691"/>
    <cellStyle name="Normal 37 5 3 3 4" xfId="23834"/>
    <cellStyle name="Normal 37 5 3 3 5" xfId="14459"/>
    <cellStyle name="Normal 37 5 3 4" xfId="5553"/>
    <cellStyle name="Normal 37 5 3 4 2" xfId="37161"/>
    <cellStyle name="Normal 37 5 3 4 3" xfId="24304"/>
    <cellStyle name="Normal 37 5 3 4 4" xfId="14929"/>
    <cellStyle name="Normal 37 5 3 5" xfId="4294"/>
    <cellStyle name="Normal 37 5 3 5 2" xfId="35908"/>
    <cellStyle name="Normal 37 5 3 5 3" xfId="23050"/>
    <cellStyle name="Normal 37 5 3 5 4" xfId="13675"/>
    <cellStyle name="Normal 37 5 3 6" xfId="19207"/>
    <cellStyle name="Normal 37 5 3 7" xfId="28583"/>
    <cellStyle name="Normal 37 5 3 8" xfId="32055"/>
    <cellStyle name="Normal 37 5 3 9" xfId="9703"/>
    <cellStyle name="Normal 37 5 30" xfId="3882"/>
    <cellStyle name="Normal 37 5 30 2" xfId="9343"/>
    <cellStyle name="Normal 37 5 30 2 2" xfId="40949"/>
    <cellStyle name="Normal 37 5 30 2 3" xfId="28092"/>
    <cellStyle name="Normal 37 5 30 2 4" xfId="18717"/>
    <cellStyle name="Normal 37 5 30 3" xfId="22439"/>
    <cellStyle name="Normal 37 5 30 4" xfId="31815"/>
    <cellStyle name="Normal 37 5 30 5" xfId="35538"/>
    <cellStyle name="Normal 37 5 30 6" xfId="13305"/>
    <cellStyle name="Normal 37 5 31" xfId="486"/>
    <cellStyle name="Normal 37 5 31 2" xfId="9463"/>
    <cellStyle name="Normal 37 5 31 2 2" xfId="41069"/>
    <cellStyle name="Normal 37 5 31 2 3" xfId="28212"/>
    <cellStyle name="Normal 37 5 31 2 4" xfId="18837"/>
    <cellStyle name="Normal 37 5 31 3" xfId="22559"/>
    <cellStyle name="Normal 37 5 31 4" xfId="28453"/>
    <cellStyle name="Normal 37 5 31 5" xfId="32417"/>
    <cellStyle name="Normal 37 5 31 6" xfId="9943"/>
    <cellStyle name="Normal 37 5 32" xfId="365"/>
    <cellStyle name="Normal 37 5 32 2" xfId="6633"/>
    <cellStyle name="Normal 37 5 32 2 2" xfId="38241"/>
    <cellStyle name="Normal 37 5 32 2 3" xfId="25384"/>
    <cellStyle name="Normal 37 5 32 2 4" xfId="16009"/>
    <cellStyle name="Normal 37 5 32 3" xfId="19077"/>
    <cellStyle name="Normal 37 5 32 4" xfId="9823"/>
    <cellStyle name="Normal 37 5 33" xfId="4047"/>
    <cellStyle name="Normal 37 5 33 2" xfId="35661"/>
    <cellStyle name="Normal 37 5 33 3" xfId="22803"/>
    <cellStyle name="Normal 37 5 33 4" xfId="13428"/>
    <cellStyle name="Normal 37 5 34" xfId="18957"/>
    <cellStyle name="Normal 37 5 35" xfId="28333"/>
    <cellStyle name="Normal 37 5 36" xfId="31935"/>
    <cellStyle name="Normal 37 5 37" xfId="9583"/>
    <cellStyle name="Normal 37 5 4" xfId="762"/>
    <cellStyle name="Normal 37 5 4 2" xfId="5085"/>
    <cellStyle name="Normal 37 5 4 2 2" xfId="6343"/>
    <cellStyle name="Normal 37 5 4 2 2 2" xfId="37951"/>
    <cellStyle name="Normal 37 5 4 2 2 3" xfId="25094"/>
    <cellStyle name="Normal 37 5 4 2 2 4" xfId="15719"/>
    <cellStyle name="Normal 37 5 4 2 3" xfId="36693"/>
    <cellStyle name="Normal 37 5 4 2 4" xfId="23836"/>
    <cellStyle name="Normal 37 5 4 2 5" xfId="14461"/>
    <cellStyle name="Normal 37 5 4 3" xfId="5779"/>
    <cellStyle name="Normal 37 5 4 3 2" xfId="37387"/>
    <cellStyle name="Normal 37 5 4 3 3" xfId="24530"/>
    <cellStyle name="Normal 37 5 4 3 4" xfId="15155"/>
    <cellStyle name="Normal 37 5 4 4" xfId="4519"/>
    <cellStyle name="Normal 37 5 4 4 2" xfId="36133"/>
    <cellStyle name="Normal 37 5 4 4 3" xfId="23275"/>
    <cellStyle name="Normal 37 5 4 4 4" xfId="13900"/>
    <cellStyle name="Normal 37 5 4 5" xfId="19349"/>
    <cellStyle name="Normal 37 5 4 6" xfId="28725"/>
    <cellStyle name="Normal 37 5 4 7" xfId="32176"/>
    <cellStyle name="Normal 37 5 4 8" xfId="10215"/>
    <cellStyle name="Normal 37 5 5" xfId="879"/>
    <cellStyle name="Normal 37 5 5 2" xfId="5086"/>
    <cellStyle name="Normal 37 5 5 2 2" xfId="6344"/>
    <cellStyle name="Normal 37 5 5 2 2 2" xfId="37952"/>
    <cellStyle name="Normal 37 5 5 2 2 3" xfId="25095"/>
    <cellStyle name="Normal 37 5 5 2 2 4" xfId="15720"/>
    <cellStyle name="Normal 37 5 5 2 3" xfId="36694"/>
    <cellStyle name="Normal 37 5 5 2 4" xfId="23837"/>
    <cellStyle name="Normal 37 5 5 2 5" xfId="14462"/>
    <cellStyle name="Normal 37 5 5 3" xfId="5908"/>
    <cellStyle name="Normal 37 5 5 3 2" xfId="37516"/>
    <cellStyle name="Normal 37 5 5 3 3" xfId="24659"/>
    <cellStyle name="Normal 37 5 5 3 4" xfId="15284"/>
    <cellStyle name="Normal 37 5 5 4" xfId="4649"/>
    <cellStyle name="Normal 37 5 5 4 2" xfId="36260"/>
    <cellStyle name="Normal 37 5 5 4 3" xfId="23403"/>
    <cellStyle name="Normal 37 5 5 4 4" xfId="14028"/>
    <cellStyle name="Normal 37 5 5 5" xfId="19465"/>
    <cellStyle name="Normal 37 5 5 6" xfId="28841"/>
    <cellStyle name="Normal 37 5 5 7" xfId="32565"/>
    <cellStyle name="Normal 37 5 5 8" xfId="10331"/>
    <cellStyle name="Normal 37 5 6" xfId="995"/>
    <cellStyle name="Normal 37 5 6 2" xfId="6335"/>
    <cellStyle name="Normal 37 5 6 2 2" xfId="37943"/>
    <cellStyle name="Normal 37 5 6 2 3" xfId="25086"/>
    <cellStyle name="Normal 37 5 6 2 4" xfId="15711"/>
    <cellStyle name="Normal 37 5 6 3" xfId="5077"/>
    <cellStyle name="Normal 37 5 6 3 2" xfId="36685"/>
    <cellStyle name="Normal 37 5 6 3 3" xfId="23828"/>
    <cellStyle name="Normal 37 5 6 3 4" xfId="14453"/>
    <cellStyle name="Normal 37 5 6 4" xfId="19580"/>
    <cellStyle name="Normal 37 5 6 5" xfId="28956"/>
    <cellStyle name="Normal 37 5 6 6" xfId="32680"/>
    <cellStyle name="Normal 37 5 6 7" xfId="10446"/>
    <cellStyle name="Normal 37 5 7" xfId="1111"/>
    <cellStyle name="Normal 37 5 7 2" xfId="6673"/>
    <cellStyle name="Normal 37 5 7 2 2" xfId="38280"/>
    <cellStyle name="Normal 37 5 7 2 3" xfId="25423"/>
    <cellStyle name="Normal 37 5 7 2 4" xfId="16048"/>
    <cellStyle name="Normal 37 5 7 3" xfId="4164"/>
    <cellStyle name="Normal 37 5 7 3 2" xfId="35778"/>
    <cellStyle name="Normal 37 5 7 3 3" xfId="22920"/>
    <cellStyle name="Normal 37 5 7 3 4" xfId="13545"/>
    <cellStyle name="Normal 37 5 7 4" xfId="19695"/>
    <cellStyle name="Normal 37 5 7 5" xfId="29071"/>
    <cellStyle name="Normal 37 5 7 6" xfId="32795"/>
    <cellStyle name="Normal 37 5 7 7" xfId="10561"/>
    <cellStyle name="Normal 37 5 8" xfId="1226"/>
    <cellStyle name="Normal 37 5 8 2" xfId="5420"/>
    <cellStyle name="Normal 37 5 8 2 2" xfId="37028"/>
    <cellStyle name="Normal 37 5 8 2 3" xfId="24171"/>
    <cellStyle name="Normal 37 5 8 2 4" xfId="14796"/>
    <cellStyle name="Normal 37 5 8 3" xfId="19809"/>
    <cellStyle name="Normal 37 5 8 4" xfId="29185"/>
    <cellStyle name="Normal 37 5 8 5" xfId="32909"/>
    <cellStyle name="Normal 37 5 8 6" xfId="10675"/>
    <cellStyle name="Normal 37 5 9" xfId="1341"/>
    <cellStyle name="Normal 37 5 9 2" xfId="6943"/>
    <cellStyle name="Normal 37 5 9 2 2" xfId="38549"/>
    <cellStyle name="Normal 37 5 9 2 3" xfId="25692"/>
    <cellStyle name="Normal 37 5 9 2 4" xfId="16317"/>
    <cellStyle name="Normal 37 5 9 3" xfId="19923"/>
    <cellStyle name="Normal 37 5 9 4" xfId="29299"/>
    <cellStyle name="Normal 37 5 9 5" xfId="33023"/>
    <cellStyle name="Normal 37 5 9 6" xfId="10789"/>
    <cellStyle name="Normal 37 6" xfId="149"/>
    <cellStyle name="Normal 37 6 10" xfId="1481"/>
    <cellStyle name="Normal 37 6 10 2" xfId="6623"/>
    <cellStyle name="Normal 37 6 10 2 2" xfId="38231"/>
    <cellStyle name="Normal 37 6 10 2 3" xfId="25374"/>
    <cellStyle name="Normal 37 6 10 2 4" xfId="15999"/>
    <cellStyle name="Normal 37 6 10 3" xfId="20062"/>
    <cellStyle name="Normal 37 6 10 4" xfId="29438"/>
    <cellStyle name="Normal 37 6 10 5" xfId="33162"/>
    <cellStyle name="Normal 37 6 10 6" xfId="10928"/>
    <cellStyle name="Normal 37 6 11" xfId="1613"/>
    <cellStyle name="Normal 37 6 11 2" xfId="7093"/>
    <cellStyle name="Normal 37 6 11 2 2" xfId="38699"/>
    <cellStyle name="Normal 37 6 11 2 3" xfId="25842"/>
    <cellStyle name="Normal 37 6 11 2 4" xfId="16467"/>
    <cellStyle name="Normal 37 6 11 3" xfId="20189"/>
    <cellStyle name="Normal 37 6 11 4" xfId="29565"/>
    <cellStyle name="Normal 37 6 11 5" xfId="33288"/>
    <cellStyle name="Normal 37 6 11 6" xfId="11055"/>
    <cellStyle name="Normal 37 6 12" xfId="1729"/>
    <cellStyle name="Normal 37 6 12 2" xfId="7208"/>
    <cellStyle name="Normal 37 6 12 2 2" xfId="38814"/>
    <cellStyle name="Normal 37 6 12 2 3" xfId="25957"/>
    <cellStyle name="Normal 37 6 12 2 4" xfId="16582"/>
    <cellStyle name="Normal 37 6 12 3" xfId="20304"/>
    <cellStyle name="Normal 37 6 12 4" xfId="29680"/>
    <cellStyle name="Normal 37 6 12 5" xfId="33403"/>
    <cellStyle name="Normal 37 6 12 6" xfId="11170"/>
    <cellStyle name="Normal 37 6 13" xfId="1903"/>
    <cellStyle name="Normal 37 6 13 2" xfId="7381"/>
    <cellStyle name="Normal 37 6 13 2 2" xfId="38987"/>
    <cellStyle name="Normal 37 6 13 2 3" xfId="26130"/>
    <cellStyle name="Normal 37 6 13 2 4" xfId="16755"/>
    <cellStyle name="Normal 37 6 13 3" xfId="20477"/>
    <cellStyle name="Normal 37 6 13 4" xfId="29853"/>
    <cellStyle name="Normal 37 6 13 5" xfId="33576"/>
    <cellStyle name="Normal 37 6 13 6" xfId="11343"/>
    <cellStyle name="Normal 37 6 14" xfId="2021"/>
    <cellStyle name="Normal 37 6 14 2" xfId="7498"/>
    <cellStyle name="Normal 37 6 14 2 2" xfId="39104"/>
    <cellStyle name="Normal 37 6 14 2 3" xfId="26247"/>
    <cellStyle name="Normal 37 6 14 2 4" xfId="16872"/>
    <cellStyle name="Normal 37 6 14 3" xfId="20594"/>
    <cellStyle name="Normal 37 6 14 4" xfId="29970"/>
    <cellStyle name="Normal 37 6 14 5" xfId="33693"/>
    <cellStyle name="Normal 37 6 14 6" xfId="11460"/>
    <cellStyle name="Normal 37 6 15" xfId="2138"/>
    <cellStyle name="Normal 37 6 15 2" xfId="7614"/>
    <cellStyle name="Normal 37 6 15 2 2" xfId="39220"/>
    <cellStyle name="Normal 37 6 15 2 3" xfId="26363"/>
    <cellStyle name="Normal 37 6 15 2 4" xfId="16988"/>
    <cellStyle name="Normal 37 6 15 3" xfId="20710"/>
    <cellStyle name="Normal 37 6 15 4" xfId="30086"/>
    <cellStyle name="Normal 37 6 15 5" xfId="33809"/>
    <cellStyle name="Normal 37 6 15 6" xfId="11576"/>
    <cellStyle name="Normal 37 6 16" xfId="2257"/>
    <cellStyle name="Normal 37 6 16 2" xfId="7732"/>
    <cellStyle name="Normal 37 6 16 2 2" xfId="39338"/>
    <cellStyle name="Normal 37 6 16 2 3" xfId="26481"/>
    <cellStyle name="Normal 37 6 16 2 4" xfId="17106"/>
    <cellStyle name="Normal 37 6 16 3" xfId="20828"/>
    <cellStyle name="Normal 37 6 16 4" xfId="30204"/>
    <cellStyle name="Normal 37 6 16 5" xfId="33927"/>
    <cellStyle name="Normal 37 6 16 6" xfId="11694"/>
    <cellStyle name="Normal 37 6 17" xfId="2376"/>
    <cellStyle name="Normal 37 6 17 2" xfId="7850"/>
    <cellStyle name="Normal 37 6 17 2 2" xfId="39456"/>
    <cellStyle name="Normal 37 6 17 2 3" xfId="26599"/>
    <cellStyle name="Normal 37 6 17 2 4" xfId="17224"/>
    <cellStyle name="Normal 37 6 17 3" xfId="20946"/>
    <cellStyle name="Normal 37 6 17 4" xfId="30322"/>
    <cellStyle name="Normal 37 6 17 5" xfId="34045"/>
    <cellStyle name="Normal 37 6 17 6" xfId="11812"/>
    <cellStyle name="Normal 37 6 18" xfId="2493"/>
    <cellStyle name="Normal 37 6 18 2" xfId="7966"/>
    <cellStyle name="Normal 37 6 18 2 2" xfId="39572"/>
    <cellStyle name="Normal 37 6 18 2 3" xfId="26715"/>
    <cellStyle name="Normal 37 6 18 2 4" xfId="17340"/>
    <cellStyle name="Normal 37 6 18 3" xfId="21062"/>
    <cellStyle name="Normal 37 6 18 4" xfId="30438"/>
    <cellStyle name="Normal 37 6 18 5" xfId="34161"/>
    <cellStyle name="Normal 37 6 18 6" xfId="11928"/>
    <cellStyle name="Normal 37 6 19" xfId="2611"/>
    <cellStyle name="Normal 37 6 19 2" xfId="8083"/>
    <cellStyle name="Normal 37 6 19 2 2" xfId="39689"/>
    <cellStyle name="Normal 37 6 19 2 3" xfId="26832"/>
    <cellStyle name="Normal 37 6 19 2 4" xfId="17457"/>
    <cellStyle name="Normal 37 6 19 3" xfId="21179"/>
    <cellStyle name="Normal 37 6 19 4" xfId="30555"/>
    <cellStyle name="Normal 37 6 19 5" xfId="34278"/>
    <cellStyle name="Normal 37 6 19 6" xfId="12045"/>
    <cellStyle name="Normal 37 6 2" xfId="201"/>
    <cellStyle name="Normal 37 6 2 10" xfId="1665"/>
    <cellStyle name="Normal 37 6 2 10 2" xfId="7145"/>
    <cellStyle name="Normal 37 6 2 10 2 2" xfId="38751"/>
    <cellStyle name="Normal 37 6 2 10 2 3" xfId="25894"/>
    <cellStyle name="Normal 37 6 2 10 2 4" xfId="16519"/>
    <cellStyle name="Normal 37 6 2 10 3" xfId="20241"/>
    <cellStyle name="Normal 37 6 2 10 4" xfId="29617"/>
    <cellStyle name="Normal 37 6 2 10 5" xfId="33340"/>
    <cellStyle name="Normal 37 6 2 10 6" xfId="11107"/>
    <cellStyle name="Normal 37 6 2 11" xfId="1781"/>
    <cellStyle name="Normal 37 6 2 11 2" xfId="7260"/>
    <cellStyle name="Normal 37 6 2 11 2 2" xfId="38866"/>
    <cellStyle name="Normal 37 6 2 11 2 3" xfId="26009"/>
    <cellStyle name="Normal 37 6 2 11 2 4" xfId="16634"/>
    <cellStyle name="Normal 37 6 2 11 3" xfId="20356"/>
    <cellStyle name="Normal 37 6 2 11 4" xfId="29732"/>
    <cellStyle name="Normal 37 6 2 11 5" xfId="33455"/>
    <cellStyle name="Normal 37 6 2 11 6" xfId="11222"/>
    <cellStyle name="Normal 37 6 2 12" xfId="1955"/>
    <cellStyle name="Normal 37 6 2 12 2" xfId="7433"/>
    <cellStyle name="Normal 37 6 2 12 2 2" xfId="39039"/>
    <cellStyle name="Normal 37 6 2 12 2 3" xfId="26182"/>
    <cellStyle name="Normal 37 6 2 12 2 4" xfId="16807"/>
    <cellStyle name="Normal 37 6 2 12 3" xfId="20529"/>
    <cellStyle name="Normal 37 6 2 12 4" xfId="29905"/>
    <cellStyle name="Normal 37 6 2 12 5" xfId="33628"/>
    <cellStyle name="Normal 37 6 2 12 6" xfId="11395"/>
    <cellStyle name="Normal 37 6 2 13" xfId="2073"/>
    <cellStyle name="Normal 37 6 2 13 2" xfId="7550"/>
    <cellStyle name="Normal 37 6 2 13 2 2" xfId="39156"/>
    <cellStyle name="Normal 37 6 2 13 2 3" xfId="26299"/>
    <cellStyle name="Normal 37 6 2 13 2 4" xfId="16924"/>
    <cellStyle name="Normal 37 6 2 13 3" xfId="20646"/>
    <cellStyle name="Normal 37 6 2 13 4" xfId="30022"/>
    <cellStyle name="Normal 37 6 2 13 5" xfId="33745"/>
    <cellStyle name="Normal 37 6 2 13 6" xfId="11512"/>
    <cellStyle name="Normal 37 6 2 14" xfId="2190"/>
    <cellStyle name="Normal 37 6 2 14 2" xfId="7666"/>
    <cellStyle name="Normal 37 6 2 14 2 2" xfId="39272"/>
    <cellStyle name="Normal 37 6 2 14 2 3" xfId="26415"/>
    <cellStyle name="Normal 37 6 2 14 2 4" xfId="17040"/>
    <cellStyle name="Normal 37 6 2 14 3" xfId="20762"/>
    <cellStyle name="Normal 37 6 2 14 4" xfId="30138"/>
    <cellStyle name="Normal 37 6 2 14 5" xfId="33861"/>
    <cellStyle name="Normal 37 6 2 14 6" xfId="11628"/>
    <cellStyle name="Normal 37 6 2 15" xfId="2309"/>
    <cellStyle name="Normal 37 6 2 15 2" xfId="7784"/>
    <cellStyle name="Normal 37 6 2 15 2 2" xfId="39390"/>
    <cellStyle name="Normal 37 6 2 15 2 3" xfId="26533"/>
    <cellStyle name="Normal 37 6 2 15 2 4" xfId="17158"/>
    <cellStyle name="Normal 37 6 2 15 3" xfId="20880"/>
    <cellStyle name="Normal 37 6 2 15 4" xfId="30256"/>
    <cellStyle name="Normal 37 6 2 15 5" xfId="33979"/>
    <cellStyle name="Normal 37 6 2 15 6" xfId="11746"/>
    <cellStyle name="Normal 37 6 2 16" xfId="2428"/>
    <cellStyle name="Normal 37 6 2 16 2" xfId="7902"/>
    <cellStyle name="Normal 37 6 2 16 2 2" xfId="39508"/>
    <cellStyle name="Normal 37 6 2 16 2 3" xfId="26651"/>
    <cellStyle name="Normal 37 6 2 16 2 4" xfId="17276"/>
    <cellStyle name="Normal 37 6 2 16 3" xfId="20998"/>
    <cellStyle name="Normal 37 6 2 16 4" xfId="30374"/>
    <cellStyle name="Normal 37 6 2 16 5" xfId="34097"/>
    <cellStyle name="Normal 37 6 2 16 6" xfId="11864"/>
    <cellStyle name="Normal 37 6 2 17" xfId="2545"/>
    <cellStyle name="Normal 37 6 2 17 2" xfId="8018"/>
    <cellStyle name="Normal 37 6 2 17 2 2" xfId="39624"/>
    <cellStyle name="Normal 37 6 2 17 2 3" xfId="26767"/>
    <cellStyle name="Normal 37 6 2 17 2 4" xfId="17392"/>
    <cellStyle name="Normal 37 6 2 17 3" xfId="21114"/>
    <cellStyle name="Normal 37 6 2 17 4" xfId="30490"/>
    <cellStyle name="Normal 37 6 2 17 5" xfId="34213"/>
    <cellStyle name="Normal 37 6 2 17 6" xfId="11980"/>
    <cellStyle name="Normal 37 6 2 18" xfId="2663"/>
    <cellStyle name="Normal 37 6 2 18 2" xfId="8135"/>
    <cellStyle name="Normal 37 6 2 18 2 2" xfId="39741"/>
    <cellStyle name="Normal 37 6 2 18 2 3" xfId="26884"/>
    <cellStyle name="Normal 37 6 2 18 2 4" xfId="17509"/>
    <cellStyle name="Normal 37 6 2 18 3" xfId="21231"/>
    <cellStyle name="Normal 37 6 2 18 4" xfId="30607"/>
    <cellStyle name="Normal 37 6 2 18 5" xfId="34330"/>
    <cellStyle name="Normal 37 6 2 18 6" xfId="12097"/>
    <cellStyle name="Normal 37 6 2 19" xfId="2783"/>
    <cellStyle name="Normal 37 6 2 19 2" xfId="8254"/>
    <cellStyle name="Normal 37 6 2 19 2 2" xfId="39860"/>
    <cellStyle name="Normal 37 6 2 19 2 3" xfId="27003"/>
    <cellStyle name="Normal 37 6 2 19 2 4" xfId="17628"/>
    <cellStyle name="Normal 37 6 2 19 3" xfId="21350"/>
    <cellStyle name="Normal 37 6 2 19 4" xfId="30726"/>
    <cellStyle name="Normal 37 6 2 19 5" xfId="34449"/>
    <cellStyle name="Normal 37 6 2 19 6" xfId="12216"/>
    <cellStyle name="Normal 37 6 2 2" xfId="322"/>
    <cellStyle name="Normal 37 6 2 2 2" xfId="694"/>
    <cellStyle name="Normal 37 6 2 2 2 2" xfId="5090"/>
    <cellStyle name="Normal 37 6 2 2 2 2 2" xfId="6348"/>
    <cellStyle name="Normal 37 6 2 2 2 2 2 2" xfId="37956"/>
    <cellStyle name="Normal 37 6 2 2 2 2 2 3" xfId="25099"/>
    <cellStyle name="Normal 37 6 2 2 2 2 2 4" xfId="15724"/>
    <cellStyle name="Normal 37 6 2 2 2 2 3" xfId="36698"/>
    <cellStyle name="Normal 37 6 2 2 2 2 4" xfId="23841"/>
    <cellStyle name="Normal 37 6 2 2 2 2 5" xfId="14466"/>
    <cellStyle name="Normal 37 6 2 2 2 3" xfId="5780"/>
    <cellStyle name="Normal 37 6 2 2 2 3 2" xfId="37388"/>
    <cellStyle name="Normal 37 6 2 2 2 3 3" xfId="24531"/>
    <cellStyle name="Normal 37 6 2 2 2 3 4" xfId="15156"/>
    <cellStyle name="Normal 37 6 2 2 2 4" xfId="4520"/>
    <cellStyle name="Normal 37 6 2 2 2 4 2" xfId="36134"/>
    <cellStyle name="Normal 37 6 2 2 2 4 3" xfId="23276"/>
    <cellStyle name="Normal 37 6 2 2 2 4 4" xfId="13901"/>
    <cellStyle name="Normal 37 6 2 2 2 5" xfId="32373"/>
    <cellStyle name="Normal 37 6 2 2 2 6" xfId="22729"/>
    <cellStyle name="Normal 37 6 2 2 2 7" xfId="10148"/>
    <cellStyle name="Normal 37 6 2 2 3" xfId="5089"/>
    <cellStyle name="Normal 37 6 2 2 3 2" xfId="6347"/>
    <cellStyle name="Normal 37 6 2 2 3 2 2" xfId="37955"/>
    <cellStyle name="Normal 37 6 2 2 3 2 3" xfId="25098"/>
    <cellStyle name="Normal 37 6 2 2 3 2 4" xfId="15723"/>
    <cellStyle name="Normal 37 6 2 2 3 3" xfId="36697"/>
    <cellStyle name="Normal 37 6 2 2 3 4" xfId="23840"/>
    <cellStyle name="Normal 37 6 2 2 3 5" xfId="14465"/>
    <cellStyle name="Normal 37 6 2 2 4" xfId="5629"/>
    <cellStyle name="Normal 37 6 2 2 4 2" xfId="37237"/>
    <cellStyle name="Normal 37 6 2 2 4 3" xfId="24380"/>
    <cellStyle name="Normal 37 6 2 2 4 4" xfId="15005"/>
    <cellStyle name="Normal 37 6 2 2 5" xfId="4369"/>
    <cellStyle name="Normal 37 6 2 2 5 2" xfId="35983"/>
    <cellStyle name="Normal 37 6 2 2 5 3" xfId="23125"/>
    <cellStyle name="Normal 37 6 2 2 5 4" xfId="13750"/>
    <cellStyle name="Normal 37 6 2 2 6" xfId="19282"/>
    <cellStyle name="Normal 37 6 2 2 7" xfId="28658"/>
    <cellStyle name="Normal 37 6 2 2 8" xfId="32132"/>
    <cellStyle name="Normal 37 6 2 2 9" xfId="9780"/>
    <cellStyle name="Normal 37 6 2 20" xfId="2898"/>
    <cellStyle name="Normal 37 6 2 20 2" xfId="8368"/>
    <cellStyle name="Normal 37 6 2 20 2 2" xfId="39974"/>
    <cellStyle name="Normal 37 6 2 20 2 3" xfId="27117"/>
    <cellStyle name="Normal 37 6 2 20 2 4" xfId="17742"/>
    <cellStyle name="Normal 37 6 2 20 3" xfId="21464"/>
    <cellStyle name="Normal 37 6 2 20 4" xfId="30840"/>
    <cellStyle name="Normal 37 6 2 20 5" xfId="34563"/>
    <cellStyle name="Normal 37 6 2 20 6" xfId="12330"/>
    <cellStyle name="Normal 37 6 2 21" xfId="3013"/>
    <cellStyle name="Normal 37 6 2 21 2" xfId="8482"/>
    <cellStyle name="Normal 37 6 2 21 2 2" xfId="40088"/>
    <cellStyle name="Normal 37 6 2 21 2 3" xfId="27231"/>
    <cellStyle name="Normal 37 6 2 21 2 4" xfId="17856"/>
    <cellStyle name="Normal 37 6 2 21 3" xfId="21578"/>
    <cellStyle name="Normal 37 6 2 21 4" xfId="30954"/>
    <cellStyle name="Normal 37 6 2 21 5" xfId="34677"/>
    <cellStyle name="Normal 37 6 2 21 6" xfId="12444"/>
    <cellStyle name="Normal 37 6 2 22" xfId="3128"/>
    <cellStyle name="Normal 37 6 2 22 2" xfId="8596"/>
    <cellStyle name="Normal 37 6 2 22 2 2" xfId="40202"/>
    <cellStyle name="Normal 37 6 2 22 2 3" xfId="27345"/>
    <cellStyle name="Normal 37 6 2 22 2 4" xfId="17970"/>
    <cellStyle name="Normal 37 6 2 22 3" xfId="21692"/>
    <cellStyle name="Normal 37 6 2 22 4" xfId="31068"/>
    <cellStyle name="Normal 37 6 2 22 5" xfId="34791"/>
    <cellStyle name="Normal 37 6 2 22 6" xfId="12558"/>
    <cellStyle name="Normal 37 6 2 23" xfId="3243"/>
    <cellStyle name="Normal 37 6 2 23 2" xfId="8710"/>
    <cellStyle name="Normal 37 6 2 23 2 2" xfId="40316"/>
    <cellStyle name="Normal 37 6 2 23 2 3" xfId="27459"/>
    <cellStyle name="Normal 37 6 2 23 2 4" xfId="18084"/>
    <cellStyle name="Normal 37 6 2 23 3" xfId="21806"/>
    <cellStyle name="Normal 37 6 2 23 4" xfId="31182"/>
    <cellStyle name="Normal 37 6 2 23 5" xfId="34905"/>
    <cellStyle name="Normal 37 6 2 23 6" xfId="12672"/>
    <cellStyle name="Normal 37 6 2 24" xfId="3358"/>
    <cellStyle name="Normal 37 6 2 24 2" xfId="8824"/>
    <cellStyle name="Normal 37 6 2 24 2 2" xfId="40430"/>
    <cellStyle name="Normal 37 6 2 24 2 3" xfId="27573"/>
    <cellStyle name="Normal 37 6 2 24 2 4" xfId="18198"/>
    <cellStyle name="Normal 37 6 2 24 3" xfId="21920"/>
    <cellStyle name="Normal 37 6 2 24 4" xfId="31296"/>
    <cellStyle name="Normal 37 6 2 24 5" xfId="35019"/>
    <cellStyle name="Normal 37 6 2 24 6" xfId="12786"/>
    <cellStyle name="Normal 37 6 2 25" xfId="3476"/>
    <cellStyle name="Normal 37 6 2 25 2" xfId="8941"/>
    <cellStyle name="Normal 37 6 2 25 2 2" xfId="40547"/>
    <cellStyle name="Normal 37 6 2 25 2 3" xfId="27690"/>
    <cellStyle name="Normal 37 6 2 25 2 4" xfId="18315"/>
    <cellStyle name="Normal 37 6 2 25 3" xfId="22037"/>
    <cellStyle name="Normal 37 6 2 25 4" xfId="31413"/>
    <cellStyle name="Normal 37 6 2 25 5" xfId="35136"/>
    <cellStyle name="Normal 37 6 2 25 6" xfId="12903"/>
    <cellStyle name="Normal 37 6 2 26" xfId="3596"/>
    <cellStyle name="Normal 37 6 2 26 2" xfId="9060"/>
    <cellStyle name="Normal 37 6 2 26 2 2" xfId="40666"/>
    <cellStyle name="Normal 37 6 2 26 2 3" xfId="27809"/>
    <cellStyle name="Normal 37 6 2 26 2 4" xfId="18434"/>
    <cellStyle name="Normal 37 6 2 26 3" xfId="22156"/>
    <cellStyle name="Normal 37 6 2 26 4" xfId="31532"/>
    <cellStyle name="Normal 37 6 2 26 5" xfId="35255"/>
    <cellStyle name="Normal 37 6 2 26 6" xfId="13022"/>
    <cellStyle name="Normal 37 6 2 27" xfId="3728"/>
    <cellStyle name="Normal 37 6 2 27 2" xfId="9191"/>
    <cellStyle name="Normal 37 6 2 27 2 2" xfId="40797"/>
    <cellStyle name="Normal 37 6 2 27 2 3" xfId="27940"/>
    <cellStyle name="Normal 37 6 2 27 2 4" xfId="18565"/>
    <cellStyle name="Normal 37 6 2 27 3" xfId="22287"/>
    <cellStyle name="Normal 37 6 2 27 4" xfId="31663"/>
    <cellStyle name="Normal 37 6 2 27 5" xfId="35386"/>
    <cellStyle name="Normal 37 6 2 27 6" xfId="13153"/>
    <cellStyle name="Normal 37 6 2 28" xfId="3844"/>
    <cellStyle name="Normal 37 6 2 28 2" xfId="9306"/>
    <cellStyle name="Normal 37 6 2 28 2 2" xfId="40912"/>
    <cellStyle name="Normal 37 6 2 28 2 3" xfId="28055"/>
    <cellStyle name="Normal 37 6 2 28 2 4" xfId="18680"/>
    <cellStyle name="Normal 37 6 2 28 3" xfId="22402"/>
    <cellStyle name="Normal 37 6 2 28 4" xfId="31778"/>
    <cellStyle name="Normal 37 6 2 28 5" xfId="35501"/>
    <cellStyle name="Normal 37 6 2 28 6" xfId="13268"/>
    <cellStyle name="Normal 37 6 2 29" xfId="3959"/>
    <cellStyle name="Normal 37 6 2 29 2" xfId="9420"/>
    <cellStyle name="Normal 37 6 2 29 2 2" xfId="41026"/>
    <cellStyle name="Normal 37 6 2 29 2 3" xfId="28169"/>
    <cellStyle name="Normal 37 6 2 29 2 4" xfId="18794"/>
    <cellStyle name="Normal 37 6 2 29 3" xfId="22516"/>
    <cellStyle name="Normal 37 6 2 29 4" xfId="31892"/>
    <cellStyle name="Normal 37 6 2 29 5" xfId="35615"/>
    <cellStyle name="Normal 37 6 2 29 6" xfId="13382"/>
    <cellStyle name="Normal 37 6 2 3" xfId="839"/>
    <cellStyle name="Normal 37 6 2 3 2" xfId="5091"/>
    <cellStyle name="Normal 37 6 2 3 2 2" xfId="6349"/>
    <cellStyle name="Normal 37 6 2 3 2 2 2" xfId="37957"/>
    <cellStyle name="Normal 37 6 2 3 2 2 3" xfId="25100"/>
    <cellStyle name="Normal 37 6 2 3 2 2 4" xfId="15725"/>
    <cellStyle name="Normal 37 6 2 3 2 3" xfId="36699"/>
    <cellStyle name="Normal 37 6 2 3 2 4" xfId="23842"/>
    <cellStyle name="Normal 37 6 2 3 2 5" xfId="14467"/>
    <cellStyle name="Normal 37 6 2 3 3" xfId="5781"/>
    <cellStyle name="Normal 37 6 2 3 3 2" xfId="37389"/>
    <cellStyle name="Normal 37 6 2 3 3 3" xfId="24532"/>
    <cellStyle name="Normal 37 6 2 3 3 4" xfId="15157"/>
    <cellStyle name="Normal 37 6 2 3 4" xfId="4521"/>
    <cellStyle name="Normal 37 6 2 3 4 2" xfId="36135"/>
    <cellStyle name="Normal 37 6 2 3 4 3" xfId="23277"/>
    <cellStyle name="Normal 37 6 2 3 4 4" xfId="13902"/>
    <cellStyle name="Normal 37 6 2 3 5" xfId="19426"/>
    <cellStyle name="Normal 37 6 2 3 6" xfId="28802"/>
    <cellStyle name="Normal 37 6 2 3 7" xfId="32253"/>
    <cellStyle name="Normal 37 6 2 3 8" xfId="10292"/>
    <cellStyle name="Normal 37 6 2 30" xfId="563"/>
    <cellStyle name="Normal 37 6 2 30 2" xfId="9540"/>
    <cellStyle name="Normal 37 6 2 30 2 2" xfId="41146"/>
    <cellStyle name="Normal 37 6 2 30 2 3" xfId="28289"/>
    <cellStyle name="Normal 37 6 2 30 2 4" xfId="18914"/>
    <cellStyle name="Normal 37 6 2 30 3" xfId="22636"/>
    <cellStyle name="Normal 37 6 2 30 4" xfId="28530"/>
    <cellStyle name="Normal 37 6 2 30 5" xfId="32494"/>
    <cellStyle name="Normal 37 6 2 30 6" xfId="10020"/>
    <cellStyle name="Normal 37 6 2 31" xfId="442"/>
    <cellStyle name="Normal 37 6 2 31 2" xfId="6990"/>
    <cellStyle name="Normal 37 6 2 31 2 2" xfId="38596"/>
    <cellStyle name="Normal 37 6 2 31 2 3" xfId="25739"/>
    <cellStyle name="Normal 37 6 2 31 2 4" xfId="16364"/>
    <cellStyle name="Normal 37 6 2 31 3" xfId="19154"/>
    <cellStyle name="Normal 37 6 2 31 4" xfId="9900"/>
    <cellStyle name="Normal 37 6 2 32" xfId="4124"/>
    <cellStyle name="Normal 37 6 2 32 2" xfId="35738"/>
    <cellStyle name="Normal 37 6 2 32 3" xfId="22880"/>
    <cellStyle name="Normal 37 6 2 32 4" xfId="13505"/>
    <cellStyle name="Normal 37 6 2 33" xfId="19034"/>
    <cellStyle name="Normal 37 6 2 34" xfId="28410"/>
    <cellStyle name="Normal 37 6 2 35" xfId="32012"/>
    <cellStyle name="Normal 37 6 2 36" xfId="9660"/>
    <cellStyle name="Normal 37 6 2 4" xfId="956"/>
    <cellStyle name="Normal 37 6 2 4 2" xfId="5092"/>
    <cellStyle name="Normal 37 6 2 4 2 2" xfId="6350"/>
    <cellStyle name="Normal 37 6 2 4 2 2 2" xfId="37958"/>
    <cellStyle name="Normal 37 6 2 4 2 2 3" xfId="25101"/>
    <cellStyle name="Normal 37 6 2 4 2 2 4" xfId="15726"/>
    <cellStyle name="Normal 37 6 2 4 2 3" xfId="36700"/>
    <cellStyle name="Normal 37 6 2 4 2 4" xfId="23843"/>
    <cellStyle name="Normal 37 6 2 4 2 5" xfId="14468"/>
    <cellStyle name="Normal 37 6 2 4 3" xfId="5985"/>
    <cellStyle name="Normal 37 6 2 4 3 2" xfId="37593"/>
    <cellStyle name="Normal 37 6 2 4 3 3" xfId="24736"/>
    <cellStyle name="Normal 37 6 2 4 3 4" xfId="15361"/>
    <cellStyle name="Normal 37 6 2 4 4" xfId="4726"/>
    <cellStyle name="Normal 37 6 2 4 4 2" xfId="36337"/>
    <cellStyle name="Normal 37 6 2 4 4 3" xfId="23480"/>
    <cellStyle name="Normal 37 6 2 4 4 4" xfId="14105"/>
    <cellStyle name="Normal 37 6 2 4 5" xfId="19542"/>
    <cellStyle name="Normal 37 6 2 4 6" xfId="28918"/>
    <cellStyle name="Normal 37 6 2 4 7" xfId="32642"/>
    <cellStyle name="Normal 37 6 2 4 8" xfId="10408"/>
    <cellStyle name="Normal 37 6 2 5" xfId="1072"/>
    <cellStyle name="Normal 37 6 2 5 2" xfId="6346"/>
    <cellStyle name="Normal 37 6 2 5 2 2" xfId="37954"/>
    <cellStyle name="Normal 37 6 2 5 2 3" xfId="25097"/>
    <cellStyle name="Normal 37 6 2 5 2 4" xfId="15722"/>
    <cellStyle name="Normal 37 6 2 5 3" xfId="5088"/>
    <cellStyle name="Normal 37 6 2 5 3 2" xfId="36696"/>
    <cellStyle name="Normal 37 6 2 5 3 3" xfId="23839"/>
    <cellStyle name="Normal 37 6 2 5 3 4" xfId="14464"/>
    <cellStyle name="Normal 37 6 2 5 4" xfId="19657"/>
    <cellStyle name="Normal 37 6 2 5 5" xfId="29033"/>
    <cellStyle name="Normal 37 6 2 5 6" xfId="32757"/>
    <cellStyle name="Normal 37 6 2 5 7" xfId="10523"/>
    <cellStyle name="Normal 37 6 2 6" xfId="1188"/>
    <cellStyle name="Normal 37 6 2 6 2" xfId="6960"/>
    <cellStyle name="Normal 37 6 2 6 2 2" xfId="38566"/>
    <cellStyle name="Normal 37 6 2 6 2 3" xfId="25709"/>
    <cellStyle name="Normal 37 6 2 6 2 4" xfId="16334"/>
    <cellStyle name="Normal 37 6 2 6 3" xfId="4241"/>
    <cellStyle name="Normal 37 6 2 6 3 2" xfId="35855"/>
    <cellStyle name="Normal 37 6 2 6 3 3" xfId="22997"/>
    <cellStyle name="Normal 37 6 2 6 3 4" xfId="13622"/>
    <cellStyle name="Normal 37 6 2 6 4" xfId="19772"/>
    <cellStyle name="Normal 37 6 2 6 5" xfId="29148"/>
    <cellStyle name="Normal 37 6 2 6 6" xfId="32872"/>
    <cellStyle name="Normal 37 6 2 6 7" xfId="10638"/>
    <cellStyle name="Normal 37 6 2 7" xfId="1303"/>
    <cellStyle name="Normal 37 6 2 7 2" xfId="5497"/>
    <cellStyle name="Normal 37 6 2 7 2 2" xfId="37105"/>
    <cellStyle name="Normal 37 6 2 7 2 3" xfId="24248"/>
    <cellStyle name="Normal 37 6 2 7 2 4" xfId="14873"/>
    <cellStyle name="Normal 37 6 2 7 3" xfId="19886"/>
    <cellStyle name="Normal 37 6 2 7 4" xfId="29262"/>
    <cellStyle name="Normal 37 6 2 7 5" xfId="32986"/>
    <cellStyle name="Normal 37 6 2 7 6" xfId="10752"/>
    <cellStyle name="Normal 37 6 2 8" xfId="1418"/>
    <cellStyle name="Normal 37 6 2 8 2" xfId="6947"/>
    <cellStyle name="Normal 37 6 2 8 2 2" xfId="38553"/>
    <cellStyle name="Normal 37 6 2 8 2 3" xfId="25696"/>
    <cellStyle name="Normal 37 6 2 8 2 4" xfId="16321"/>
    <cellStyle name="Normal 37 6 2 8 3" xfId="20000"/>
    <cellStyle name="Normal 37 6 2 8 4" xfId="29376"/>
    <cellStyle name="Normal 37 6 2 8 5" xfId="33100"/>
    <cellStyle name="Normal 37 6 2 8 6" xfId="10866"/>
    <cellStyle name="Normal 37 6 2 9" xfId="1533"/>
    <cellStyle name="Normal 37 6 2 9 2" xfId="5389"/>
    <cellStyle name="Normal 37 6 2 9 2 2" xfId="36997"/>
    <cellStyle name="Normal 37 6 2 9 2 3" xfId="24140"/>
    <cellStyle name="Normal 37 6 2 9 2 4" xfId="14765"/>
    <cellStyle name="Normal 37 6 2 9 3" xfId="20114"/>
    <cellStyle name="Normal 37 6 2 9 4" xfId="29490"/>
    <cellStyle name="Normal 37 6 2 9 5" xfId="33214"/>
    <cellStyle name="Normal 37 6 2 9 6" xfId="10980"/>
    <cellStyle name="Normal 37 6 20" xfId="2731"/>
    <cellStyle name="Normal 37 6 20 2" xfId="8202"/>
    <cellStyle name="Normal 37 6 20 2 2" xfId="39808"/>
    <cellStyle name="Normal 37 6 20 2 3" xfId="26951"/>
    <cellStyle name="Normal 37 6 20 2 4" xfId="17576"/>
    <cellStyle name="Normal 37 6 20 3" xfId="21298"/>
    <cellStyle name="Normal 37 6 20 4" xfId="30674"/>
    <cellStyle name="Normal 37 6 20 5" xfId="34397"/>
    <cellStyle name="Normal 37 6 20 6" xfId="12164"/>
    <cellStyle name="Normal 37 6 21" xfId="2846"/>
    <cellStyle name="Normal 37 6 21 2" xfId="8316"/>
    <cellStyle name="Normal 37 6 21 2 2" xfId="39922"/>
    <cellStyle name="Normal 37 6 21 2 3" xfId="27065"/>
    <cellStyle name="Normal 37 6 21 2 4" xfId="17690"/>
    <cellStyle name="Normal 37 6 21 3" xfId="21412"/>
    <cellStyle name="Normal 37 6 21 4" xfId="30788"/>
    <cellStyle name="Normal 37 6 21 5" xfId="34511"/>
    <cellStyle name="Normal 37 6 21 6" xfId="12278"/>
    <cellStyle name="Normal 37 6 22" xfId="2961"/>
    <cellStyle name="Normal 37 6 22 2" xfId="8430"/>
    <cellStyle name="Normal 37 6 22 2 2" xfId="40036"/>
    <cellStyle name="Normal 37 6 22 2 3" xfId="27179"/>
    <cellStyle name="Normal 37 6 22 2 4" xfId="17804"/>
    <cellStyle name="Normal 37 6 22 3" xfId="21526"/>
    <cellStyle name="Normal 37 6 22 4" xfId="30902"/>
    <cellStyle name="Normal 37 6 22 5" xfId="34625"/>
    <cellStyle name="Normal 37 6 22 6" xfId="12392"/>
    <cellStyle name="Normal 37 6 23" xfId="3076"/>
    <cellStyle name="Normal 37 6 23 2" xfId="8544"/>
    <cellStyle name="Normal 37 6 23 2 2" xfId="40150"/>
    <cellStyle name="Normal 37 6 23 2 3" xfId="27293"/>
    <cellStyle name="Normal 37 6 23 2 4" xfId="17918"/>
    <cellStyle name="Normal 37 6 23 3" xfId="21640"/>
    <cellStyle name="Normal 37 6 23 4" xfId="31016"/>
    <cellStyle name="Normal 37 6 23 5" xfId="34739"/>
    <cellStyle name="Normal 37 6 23 6" xfId="12506"/>
    <cellStyle name="Normal 37 6 24" xfId="3191"/>
    <cellStyle name="Normal 37 6 24 2" xfId="8658"/>
    <cellStyle name="Normal 37 6 24 2 2" xfId="40264"/>
    <cellStyle name="Normal 37 6 24 2 3" xfId="27407"/>
    <cellStyle name="Normal 37 6 24 2 4" xfId="18032"/>
    <cellStyle name="Normal 37 6 24 3" xfId="21754"/>
    <cellStyle name="Normal 37 6 24 4" xfId="31130"/>
    <cellStyle name="Normal 37 6 24 5" xfId="34853"/>
    <cellStyle name="Normal 37 6 24 6" xfId="12620"/>
    <cellStyle name="Normal 37 6 25" xfId="3306"/>
    <cellStyle name="Normal 37 6 25 2" xfId="8772"/>
    <cellStyle name="Normal 37 6 25 2 2" xfId="40378"/>
    <cellStyle name="Normal 37 6 25 2 3" xfId="27521"/>
    <cellStyle name="Normal 37 6 25 2 4" xfId="18146"/>
    <cellStyle name="Normal 37 6 25 3" xfId="21868"/>
    <cellStyle name="Normal 37 6 25 4" xfId="31244"/>
    <cellStyle name="Normal 37 6 25 5" xfId="34967"/>
    <cellStyle name="Normal 37 6 25 6" xfId="12734"/>
    <cellStyle name="Normal 37 6 26" xfId="3424"/>
    <cellStyle name="Normal 37 6 26 2" xfId="8889"/>
    <cellStyle name="Normal 37 6 26 2 2" xfId="40495"/>
    <cellStyle name="Normal 37 6 26 2 3" xfId="27638"/>
    <cellStyle name="Normal 37 6 26 2 4" xfId="18263"/>
    <cellStyle name="Normal 37 6 26 3" xfId="21985"/>
    <cellStyle name="Normal 37 6 26 4" xfId="31361"/>
    <cellStyle name="Normal 37 6 26 5" xfId="35084"/>
    <cellStyle name="Normal 37 6 26 6" xfId="12851"/>
    <cellStyle name="Normal 37 6 27" xfId="3544"/>
    <cellStyle name="Normal 37 6 27 2" xfId="9008"/>
    <cellStyle name="Normal 37 6 27 2 2" xfId="40614"/>
    <cellStyle name="Normal 37 6 27 2 3" xfId="27757"/>
    <cellStyle name="Normal 37 6 27 2 4" xfId="18382"/>
    <cellStyle name="Normal 37 6 27 3" xfId="22104"/>
    <cellStyle name="Normal 37 6 27 4" xfId="31480"/>
    <cellStyle name="Normal 37 6 27 5" xfId="35203"/>
    <cellStyle name="Normal 37 6 27 6" xfId="12970"/>
    <cellStyle name="Normal 37 6 28" xfId="3676"/>
    <cellStyle name="Normal 37 6 28 2" xfId="9139"/>
    <cellStyle name="Normal 37 6 28 2 2" xfId="40745"/>
    <cellStyle name="Normal 37 6 28 2 3" xfId="27888"/>
    <cellStyle name="Normal 37 6 28 2 4" xfId="18513"/>
    <cellStyle name="Normal 37 6 28 3" xfId="22235"/>
    <cellStyle name="Normal 37 6 28 4" xfId="31611"/>
    <cellStyle name="Normal 37 6 28 5" xfId="35334"/>
    <cellStyle name="Normal 37 6 28 6" xfId="13101"/>
    <cellStyle name="Normal 37 6 29" xfId="3792"/>
    <cellStyle name="Normal 37 6 29 2" xfId="9254"/>
    <cellStyle name="Normal 37 6 29 2 2" xfId="40860"/>
    <cellStyle name="Normal 37 6 29 2 3" xfId="28003"/>
    <cellStyle name="Normal 37 6 29 2 4" xfId="18628"/>
    <cellStyle name="Normal 37 6 29 3" xfId="22350"/>
    <cellStyle name="Normal 37 6 29 4" xfId="31726"/>
    <cellStyle name="Normal 37 6 29 5" xfId="35449"/>
    <cellStyle name="Normal 37 6 29 6" xfId="13216"/>
    <cellStyle name="Normal 37 6 3" xfId="270"/>
    <cellStyle name="Normal 37 6 3 2" xfId="633"/>
    <cellStyle name="Normal 37 6 3 2 2" xfId="5094"/>
    <cellStyle name="Normal 37 6 3 2 2 2" xfId="6352"/>
    <cellStyle name="Normal 37 6 3 2 2 2 2" xfId="37960"/>
    <cellStyle name="Normal 37 6 3 2 2 2 3" xfId="25103"/>
    <cellStyle name="Normal 37 6 3 2 2 2 4" xfId="15728"/>
    <cellStyle name="Normal 37 6 3 2 2 3" xfId="36702"/>
    <cellStyle name="Normal 37 6 3 2 2 4" xfId="23845"/>
    <cellStyle name="Normal 37 6 3 2 2 5" xfId="14470"/>
    <cellStyle name="Normal 37 6 3 2 3" xfId="5782"/>
    <cellStyle name="Normal 37 6 3 2 3 2" xfId="37390"/>
    <cellStyle name="Normal 37 6 3 2 3 3" xfId="24533"/>
    <cellStyle name="Normal 37 6 3 2 3 4" xfId="15158"/>
    <cellStyle name="Normal 37 6 3 2 4" xfId="4522"/>
    <cellStyle name="Normal 37 6 3 2 4 2" xfId="36136"/>
    <cellStyle name="Normal 37 6 3 2 4 3" xfId="23278"/>
    <cellStyle name="Normal 37 6 3 2 4 4" xfId="13903"/>
    <cellStyle name="Normal 37 6 3 2 5" xfId="32321"/>
    <cellStyle name="Normal 37 6 3 2 6" xfId="22692"/>
    <cellStyle name="Normal 37 6 3 2 7" xfId="10088"/>
    <cellStyle name="Normal 37 6 3 3" xfId="5093"/>
    <cellStyle name="Normal 37 6 3 3 2" xfId="6351"/>
    <cellStyle name="Normal 37 6 3 3 2 2" xfId="37959"/>
    <cellStyle name="Normal 37 6 3 3 2 3" xfId="25102"/>
    <cellStyle name="Normal 37 6 3 3 2 4" xfId="15727"/>
    <cellStyle name="Normal 37 6 3 3 3" xfId="36701"/>
    <cellStyle name="Normal 37 6 3 3 4" xfId="23844"/>
    <cellStyle name="Normal 37 6 3 3 5" xfId="14469"/>
    <cellStyle name="Normal 37 6 3 4" xfId="5568"/>
    <cellStyle name="Normal 37 6 3 4 2" xfId="37176"/>
    <cellStyle name="Normal 37 6 3 4 3" xfId="24319"/>
    <cellStyle name="Normal 37 6 3 4 4" xfId="14944"/>
    <cellStyle name="Normal 37 6 3 5" xfId="4309"/>
    <cellStyle name="Normal 37 6 3 5 2" xfId="35923"/>
    <cellStyle name="Normal 37 6 3 5 3" xfId="23065"/>
    <cellStyle name="Normal 37 6 3 5 4" xfId="13690"/>
    <cellStyle name="Normal 37 6 3 6" xfId="19222"/>
    <cellStyle name="Normal 37 6 3 7" xfId="28598"/>
    <cellStyle name="Normal 37 6 3 8" xfId="32080"/>
    <cellStyle name="Normal 37 6 3 9" xfId="9728"/>
    <cellStyle name="Normal 37 6 30" xfId="3907"/>
    <cellStyle name="Normal 37 6 30 2" xfId="9368"/>
    <cellStyle name="Normal 37 6 30 2 2" xfId="40974"/>
    <cellStyle name="Normal 37 6 30 2 3" xfId="28117"/>
    <cellStyle name="Normal 37 6 30 2 4" xfId="18742"/>
    <cellStyle name="Normal 37 6 30 3" xfId="22464"/>
    <cellStyle name="Normal 37 6 30 4" xfId="31840"/>
    <cellStyle name="Normal 37 6 30 5" xfId="35563"/>
    <cellStyle name="Normal 37 6 30 6" xfId="13330"/>
    <cellStyle name="Normal 37 6 31" xfId="511"/>
    <cellStyle name="Normal 37 6 31 2" xfId="9488"/>
    <cellStyle name="Normal 37 6 31 2 2" xfId="41094"/>
    <cellStyle name="Normal 37 6 31 2 3" xfId="28237"/>
    <cellStyle name="Normal 37 6 31 2 4" xfId="18862"/>
    <cellStyle name="Normal 37 6 31 3" xfId="22584"/>
    <cellStyle name="Normal 37 6 31 4" xfId="28478"/>
    <cellStyle name="Normal 37 6 31 5" xfId="32442"/>
    <cellStyle name="Normal 37 6 31 6" xfId="9968"/>
    <cellStyle name="Normal 37 6 32" xfId="390"/>
    <cellStyle name="Normal 37 6 32 2" xfId="5523"/>
    <cellStyle name="Normal 37 6 32 2 2" xfId="37131"/>
    <cellStyle name="Normal 37 6 32 2 3" xfId="24274"/>
    <cellStyle name="Normal 37 6 32 2 4" xfId="14899"/>
    <cellStyle name="Normal 37 6 32 3" xfId="19102"/>
    <cellStyle name="Normal 37 6 32 4" xfId="9848"/>
    <cellStyle name="Normal 37 6 33" xfId="4072"/>
    <cellStyle name="Normal 37 6 33 2" xfId="35686"/>
    <cellStyle name="Normal 37 6 33 3" xfId="22828"/>
    <cellStyle name="Normal 37 6 33 4" xfId="13453"/>
    <cellStyle name="Normal 37 6 34" xfId="18982"/>
    <cellStyle name="Normal 37 6 35" xfId="28358"/>
    <cellStyle name="Normal 37 6 36" xfId="31960"/>
    <cellStyle name="Normal 37 6 37" xfId="9608"/>
    <cellStyle name="Normal 37 6 4" xfId="787"/>
    <cellStyle name="Normal 37 6 4 2" xfId="5095"/>
    <cellStyle name="Normal 37 6 4 2 2" xfId="6353"/>
    <cellStyle name="Normal 37 6 4 2 2 2" xfId="37961"/>
    <cellStyle name="Normal 37 6 4 2 2 3" xfId="25104"/>
    <cellStyle name="Normal 37 6 4 2 2 4" xfId="15729"/>
    <cellStyle name="Normal 37 6 4 2 3" xfId="36703"/>
    <cellStyle name="Normal 37 6 4 2 4" xfId="23846"/>
    <cellStyle name="Normal 37 6 4 2 5" xfId="14471"/>
    <cellStyle name="Normal 37 6 4 3" xfId="5783"/>
    <cellStyle name="Normal 37 6 4 3 2" xfId="37391"/>
    <cellStyle name="Normal 37 6 4 3 3" xfId="24534"/>
    <cellStyle name="Normal 37 6 4 3 4" xfId="15159"/>
    <cellStyle name="Normal 37 6 4 4" xfId="4523"/>
    <cellStyle name="Normal 37 6 4 4 2" xfId="36137"/>
    <cellStyle name="Normal 37 6 4 4 3" xfId="23279"/>
    <cellStyle name="Normal 37 6 4 4 4" xfId="13904"/>
    <cellStyle name="Normal 37 6 4 5" xfId="19374"/>
    <cellStyle name="Normal 37 6 4 6" xfId="28750"/>
    <cellStyle name="Normal 37 6 4 7" xfId="32201"/>
    <cellStyle name="Normal 37 6 4 8" xfId="10240"/>
    <cellStyle name="Normal 37 6 5" xfId="904"/>
    <cellStyle name="Normal 37 6 5 2" xfId="5096"/>
    <cellStyle name="Normal 37 6 5 2 2" xfId="6354"/>
    <cellStyle name="Normal 37 6 5 2 2 2" xfId="37962"/>
    <cellStyle name="Normal 37 6 5 2 2 3" xfId="25105"/>
    <cellStyle name="Normal 37 6 5 2 2 4" xfId="15730"/>
    <cellStyle name="Normal 37 6 5 2 3" xfId="36704"/>
    <cellStyle name="Normal 37 6 5 2 4" xfId="23847"/>
    <cellStyle name="Normal 37 6 5 2 5" xfId="14472"/>
    <cellStyle name="Normal 37 6 5 3" xfId="5933"/>
    <cellStyle name="Normal 37 6 5 3 2" xfId="37541"/>
    <cellStyle name="Normal 37 6 5 3 3" xfId="24684"/>
    <cellStyle name="Normal 37 6 5 3 4" xfId="15309"/>
    <cellStyle name="Normal 37 6 5 4" xfId="4674"/>
    <cellStyle name="Normal 37 6 5 4 2" xfId="36285"/>
    <cellStyle name="Normal 37 6 5 4 3" xfId="23428"/>
    <cellStyle name="Normal 37 6 5 4 4" xfId="14053"/>
    <cellStyle name="Normal 37 6 5 5" xfId="19490"/>
    <cellStyle name="Normal 37 6 5 6" xfId="28866"/>
    <cellStyle name="Normal 37 6 5 7" xfId="32590"/>
    <cellStyle name="Normal 37 6 5 8" xfId="10356"/>
    <cellStyle name="Normal 37 6 6" xfId="1020"/>
    <cellStyle name="Normal 37 6 6 2" xfId="6345"/>
    <cellStyle name="Normal 37 6 6 2 2" xfId="37953"/>
    <cellStyle name="Normal 37 6 6 2 3" xfId="25096"/>
    <cellStyle name="Normal 37 6 6 2 4" xfId="15721"/>
    <cellStyle name="Normal 37 6 6 3" xfId="5087"/>
    <cellStyle name="Normal 37 6 6 3 2" xfId="36695"/>
    <cellStyle name="Normal 37 6 6 3 3" xfId="23838"/>
    <cellStyle name="Normal 37 6 6 3 4" xfId="14463"/>
    <cellStyle name="Normal 37 6 6 4" xfId="19605"/>
    <cellStyle name="Normal 37 6 6 5" xfId="28981"/>
    <cellStyle name="Normal 37 6 6 6" xfId="32705"/>
    <cellStyle name="Normal 37 6 6 7" xfId="10471"/>
    <cellStyle name="Normal 37 6 7" xfId="1136"/>
    <cellStyle name="Normal 37 6 7 2" xfId="6933"/>
    <cellStyle name="Normal 37 6 7 2 2" xfId="38539"/>
    <cellStyle name="Normal 37 6 7 2 3" xfId="25682"/>
    <cellStyle name="Normal 37 6 7 2 4" xfId="16307"/>
    <cellStyle name="Normal 37 6 7 3" xfId="4189"/>
    <cellStyle name="Normal 37 6 7 3 2" xfId="35803"/>
    <cellStyle name="Normal 37 6 7 3 3" xfId="22945"/>
    <cellStyle name="Normal 37 6 7 3 4" xfId="13570"/>
    <cellStyle name="Normal 37 6 7 4" xfId="19720"/>
    <cellStyle name="Normal 37 6 7 5" xfId="29096"/>
    <cellStyle name="Normal 37 6 7 6" xfId="32820"/>
    <cellStyle name="Normal 37 6 7 7" xfId="10586"/>
    <cellStyle name="Normal 37 6 8" xfId="1251"/>
    <cellStyle name="Normal 37 6 8 2" xfId="5445"/>
    <cellStyle name="Normal 37 6 8 2 2" xfId="37053"/>
    <cellStyle name="Normal 37 6 8 2 3" xfId="24196"/>
    <cellStyle name="Normal 37 6 8 2 4" xfId="14821"/>
    <cellStyle name="Normal 37 6 8 3" xfId="19834"/>
    <cellStyle name="Normal 37 6 8 4" xfId="29210"/>
    <cellStyle name="Normal 37 6 8 5" xfId="32934"/>
    <cellStyle name="Normal 37 6 8 6" xfId="10700"/>
    <cellStyle name="Normal 37 6 9" xfId="1366"/>
    <cellStyle name="Normal 37 6 9 2" xfId="6972"/>
    <cellStyle name="Normal 37 6 9 2 2" xfId="38578"/>
    <cellStyle name="Normal 37 6 9 2 3" xfId="25721"/>
    <cellStyle name="Normal 37 6 9 2 4" xfId="16346"/>
    <cellStyle name="Normal 37 6 9 3" xfId="19948"/>
    <cellStyle name="Normal 37 6 9 4" xfId="29324"/>
    <cellStyle name="Normal 37 6 9 5" xfId="33048"/>
    <cellStyle name="Normal 37 6 9 6" xfId="10814"/>
    <cellStyle name="Normal 37 7" xfId="159"/>
    <cellStyle name="Normal 37 7 10" xfId="1491"/>
    <cellStyle name="Normal 37 7 10 2" xfId="6663"/>
    <cellStyle name="Normal 37 7 10 2 2" xfId="38270"/>
    <cellStyle name="Normal 37 7 10 2 3" xfId="25413"/>
    <cellStyle name="Normal 37 7 10 2 4" xfId="16038"/>
    <cellStyle name="Normal 37 7 10 3" xfId="20072"/>
    <cellStyle name="Normal 37 7 10 4" xfId="29448"/>
    <cellStyle name="Normal 37 7 10 5" xfId="33172"/>
    <cellStyle name="Normal 37 7 10 6" xfId="10938"/>
    <cellStyle name="Normal 37 7 11" xfId="1623"/>
    <cellStyle name="Normal 37 7 11 2" xfId="7103"/>
    <cellStyle name="Normal 37 7 11 2 2" xfId="38709"/>
    <cellStyle name="Normal 37 7 11 2 3" xfId="25852"/>
    <cellStyle name="Normal 37 7 11 2 4" xfId="16477"/>
    <cellStyle name="Normal 37 7 11 3" xfId="20199"/>
    <cellStyle name="Normal 37 7 11 4" xfId="29575"/>
    <cellStyle name="Normal 37 7 11 5" xfId="33298"/>
    <cellStyle name="Normal 37 7 11 6" xfId="11065"/>
    <cellStyle name="Normal 37 7 12" xfId="1739"/>
    <cellStyle name="Normal 37 7 12 2" xfId="7218"/>
    <cellStyle name="Normal 37 7 12 2 2" xfId="38824"/>
    <cellStyle name="Normal 37 7 12 2 3" xfId="25967"/>
    <cellStyle name="Normal 37 7 12 2 4" xfId="16592"/>
    <cellStyle name="Normal 37 7 12 3" xfId="20314"/>
    <cellStyle name="Normal 37 7 12 4" xfId="29690"/>
    <cellStyle name="Normal 37 7 12 5" xfId="33413"/>
    <cellStyle name="Normal 37 7 12 6" xfId="11180"/>
    <cellStyle name="Normal 37 7 13" xfId="1913"/>
    <cellStyle name="Normal 37 7 13 2" xfId="7391"/>
    <cellStyle name="Normal 37 7 13 2 2" xfId="38997"/>
    <cellStyle name="Normal 37 7 13 2 3" xfId="26140"/>
    <cellStyle name="Normal 37 7 13 2 4" xfId="16765"/>
    <cellStyle name="Normal 37 7 13 3" xfId="20487"/>
    <cellStyle name="Normal 37 7 13 4" xfId="29863"/>
    <cellStyle name="Normal 37 7 13 5" xfId="33586"/>
    <cellStyle name="Normal 37 7 13 6" xfId="11353"/>
    <cellStyle name="Normal 37 7 14" xfId="2031"/>
    <cellStyle name="Normal 37 7 14 2" xfId="7508"/>
    <cellStyle name="Normal 37 7 14 2 2" xfId="39114"/>
    <cellStyle name="Normal 37 7 14 2 3" xfId="26257"/>
    <cellStyle name="Normal 37 7 14 2 4" xfId="16882"/>
    <cellStyle name="Normal 37 7 14 3" xfId="20604"/>
    <cellStyle name="Normal 37 7 14 4" xfId="29980"/>
    <cellStyle name="Normal 37 7 14 5" xfId="33703"/>
    <cellStyle name="Normal 37 7 14 6" xfId="11470"/>
    <cellStyle name="Normal 37 7 15" xfId="2148"/>
    <cellStyle name="Normal 37 7 15 2" xfId="7624"/>
    <cellStyle name="Normal 37 7 15 2 2" xfId="39230"/>
    <cellStyle name="Normal 37 7 15 2 3" xfId="26373"/>
    <cellStyle name="Normal 37 7 15 2 4" xfId="16998"/>
    <cellStyle name="Normal 37 7 15 3" xfId="20720"/>
    <cellStyle name="Normal 37 7 15 4" xfId="30096"/>
    <cellStyle name="Normal 37 7 15 5" xfId="33819"/>
    <cellStyle name="Normal 37 7 15 6" xfId="11586"/>
    <cellStyle name="Normal 37 7 16" xfId="2267"/>
    <cellStyle name="Normal 37 7 16 2" xfId="7742"/>
    <cellStyle name="Normal 37 7 16 2 2" xfId="39348"/>
    <cellStyle name="Normal 37 7 16 2 3" xfId="26491"/>
    <cellStyle name="Normal 37 7 16 2 4" xfId="17116"/>
    <cellStyle name="Normal 37 7 16 3" xfId="20838"/>
    <cellStyle name="Normal 37 7 16 4" xfId="30214"/>
    <cellStyle name="Normal 37 7 16 5" xfId="33937"/>
    <cellStyle name="Normal 37 7 16 6" xfId="11704"/>
    <cellStyle name="Normal 37 7 17" xfId="2386"/>
    <cellStyle name="Normal 37 7 17 2" xfId="7860"/>
    <cellStyle name="Normal 37 7 17 2 2" xfId="39466"/>
    <cellStyle name="Normal 37 7 17 2 3" xfId="26609"/>
    <cellStyle name="Normal 37 7 17 2 4" xfId="17234"/>
    <cellStyle name="Normal 37 7 17 3" xfId="20956"/>
    <cellStyle name="Normal 37 7 17 4" xfId="30332"/>
    <cellStyle name="Normal 37 7 17 5" xfId="34055"/>
    <cellStyle name="Normal 37 7 17 6" xfId="11822"/>
    <cellStyle name="Normal 37 7 18" xfId="2503"/>
    <cellStyle name="Normal 37 7 18 2" xfId="7976"/>
    <cellStyle name="Normal 37 7 18 2 2" xfId="39582"/>
    <cellStyle name="Normal 37 7 18 2 3" xfId="26725"/>
    <cellStyle name="Normal 37 7 18 2 4" xfId="17350"/>
    <cellStyle name="Normal 37 7 18 3" xfId="21072"/>
    <cellStyle name="Normal 37 7 18 4" xfId="30448"/>
    <cellStyle name="Normal 37 7 18 5" xfId="34171"/>
    <cellStyle name="Normal 37 7 18 6" xfId="11938"/>
    <cellStyle name="Normal 37 7 19" xfId="2621"/>
    <cellStyle name="Normal 37 7 19 2" xfId="8093"/>
    <cellStyle name="Normal 37 7 19 2 2" xfId="39699"/>
    <cellStyle name="Normal 37 7 19 2 3" xfId="26842"/>
    <cellStyle name="Normal 37 7 19 2 4" xfId="17467"/>
    <cellStyle name="Normal 37 7 19 3" xfId="21189"/>
    <cellStyle name="Normal 37 7 19 4" xfId="30565"/>
    <cellStyle name="Normal 37 7 19 5" xfId="34288"/>
    <cellStyle name="Normal 37 7 19 6" xfId="12055"/>
    <cellStyle name="Normal 37 7 2" xfId="202"/>
    <cellStyle name="Normal 37 7 2 10" xfId="1666"/>
    <cellStyle name="Normal 37 7 2 10 2" xfId="7146"/>
    <cellStyle name="Normal 37 7 2 10 2 2" xfId="38752"/>
    <cellStyle name="Normal 37 7 2 10 2 3" xfId="25895"/>
    <cellStyle name="Normal 37 7 2 10 2 4" xfId="16520"/>
    <cellStyle name="Normal 37 7 2 10 3" xfId="20242"/>
    <cellStyle name="Normal 37 7 2 10 4" xfId="29618"/>
    <cellStyle name="Normal 37 7 2 10 5" xfId="33341"/>
    <cellStyle name="Normal 37 7 2 10 6" xfId="11108"/>
    <cellStyle name="Normal 37 7 2 11" xfId="1782"/>
    <cellStyle name="Normal 37 7 2 11 2" xfId="7261"/>
    <cellStyle name="Normal 37 7 2 11 2 2" xfId="38867"/>
    <cellStyle name="Normal 37 7 2 11 2 3" xfId="26010"/>
    <cellStyle name="Normal 37 7 2 11 2 4" xfId="16635"/>
    <cellStyle name="Normal 37 7 2 11 3" xfId="20357"/>
    <cellStyle name="Normal 37 7 2 11 4" xfId="29733"/>
    <cellStyle name="Normal 37 7 2 11 5" xfId="33456"/>
    <cellStyle name="Normal 37 7 2 11 6" xfId="11223"/>
    <cellStyle name="Normal 37 7 2 12" xfId="1956"/>
    <cellStyle name="Normal 37 7 2 12 2" xfId="7434"/>
    <cellStyle name="Normal 37 7 2 12 2 2" xfId="39040"/>
    <cellStyle name="Normal 37 7 2 12 2 3" xfId="26183"/>
    <cellStyle name="Normal 37 7 2 12 2 4" xfId="16808"/>
    <cellStyle name="Normal 37 7 2 12 3" xfId="20530"/>
    <cellStyle name="Normal 37 7 2 12 4" xfId="29906"/>
    <cellStyle name="Normal 37 7 2 12 5" xfId="33629"/>
    <cellStyle name="Normal 37 7 2 12 6" xfId="11396"/>
    <cellStyle name="Normal 37 7 2 13" xfId="2074"/>
    <cellStyle name="Normal 37 7 2 13 2" xfId="7551"/>
    <cellStyle name="Normal 37 7 2 13 2 2" xfId="39157"/>
    <cellStyle name="Normal 37 7 2 13 2 3" xfId="26300"/>
    <cellStyle name="Normal 37 7 2 13 2 4" xfId="16925"/>
    <cellStyle name="Normal 37 7 2 13 3" xfId="20647"/>
    <cellStyle name="Normal 37 7 2 13 4" xfId="30023"/>
    <cellStyle name="Normal 37 7 2 13 5" xfId="33746"/>
    <cellStyle name="Normal 37 7 2 13 6" xfId="11513"/>
    <cellStyle name="Normal 37 7 2 14" xfId="2191"/>
    <cellStyle name="Normal 37 7 2 14 2" xfId="7667"/>
    <cellStyle name="Normal 37 7 2 14 2 2" xfId="39273"/>
    <cellStyle name="Normal 37 7 2 14 2 3" xfId="26416"/>
    <cellStyle name="Normal 37 7 2 14 2 4" xfId="17041"/>
    <cellStyle name="Normal 37 7 2 14 3" xfId="20763"/>
    <cellStyle name="Normal 37 7 2 14 4" xfId="30139"/>
    <cellStyle name="Normal 37 7 2 14 5" xfId="33862"/>
    <cellStyle name="Normal 37 7 2 14 6" xfId="11629"/>
    <cellStyle name="Normal 37 7 2 15" xfId="2310"/>
    <cellStyle name="Normal 37 7 2 15 2" xfId="7785"/>
    <cellStyle name="Normal 37 7 2 15 2 2" xfId="39391"/>
    <cellStyle name="Normal 37 7 2 15 2 3" xfId="26534"/>
    <cellStyle name="Normal 37 7 2 15 2 4" xfId="17159"/>
    <cellStyle name="Normal 37 7 2 15 3" xfId="20881"/>
    <cellStyle name="Normal 37 7 2 15 4" xfId="30257"/>
    <cellStyle name="Normal 37 7 2 15 5" xfId="33980"/>
    <cellStyle name="Normal 37 7 2 15 6" xfId="11747"/>
    <cellStyle name="Normal 37 7 2 16" xfId="2429"/>
    <cellStyle name="Normal 37 7 2 16 2" xfId="7903"/>
    <cellStyle name="Normal 37 7 2 16 2 2" xfId="39509"/>
    <cellStyle name="Normal 37 7 2 16 2 3" xfId="26652"/>
    <cellStyle name="Normal 37 7 2 16 2 4" xfId="17277"/>
    <cellStyle name="Normal 37 7 2 16 3" xfId="20999"/>
    <cellStyle name="Normal 37 7 2 16 4" xfId="30375"/>
    <cellStyle name="Normal 37 7 2 16 5" xfId="34098"/>
    <cellStyle name="Normal 37 7 2 16 6" xfId="11865"/>
    <cellStyle name="Normal 37 7 2 17" xfId="2546"/>
    <cellStyle name="Normal 37 7 2 17 2" xfId="8019"/>
    <cellStyle name="Normal 37 7 2 17 2 2" xfId="39625"/>
    <cellStyle name="Normal 37 7 2 17 2 3" xfId="26768"/>
    <cellStyle name="Normal 37 7 2 17 2 4" xfId="17393"/>
    <cellStyle name="Normal 37 7 2 17 3" xfId="21115"/>
    <cellStyle name="Normal 37 7 2 17 4" xfId="30491"/>
    <cellStyle name="Normal 37 7 2 17 5" xfId="34214"/>
    <cellStyle name="Normal 37 7 2 17 6" xfId="11981"/>
    <cellStyle name="Normal 37 7 2 18" xfId="2664"/>
    <cellStyle name="Normal 37 7 2 18 2" xfId="8136"/>
    <cellStyle name="Normal 37 7 2 18 2 2" xfId="39742"/>
    <cellStyle name="Normal 37 7 2 18 2 3" xfId="26885"/>
    <cellStyle name="Normal 37 7 2 18 2 4" xfId="17510"/>
    <cellStyle name="Normal 37 7 2 18 3" xfId="21232"/>
    <cellStyle name="Normal 37 7 2 18 4" xfId="30608"/>
    <cellStyle name="Normal 37 7 2 18 5" xfId="34331"/>
    <cellStyle name="Normal 37 7 2 18 6" xfId="12098"/>
    <cellStyle name="Normal 37 7 2 19" xfId="2784"/>
    <cellStyle name="Normal 37 7 2 19 2" xfId="8255"/>
    <cellStyle name="Normal 37 7 2 19 2 2" xfId="39861"/>
    <cellStyle name="Normal 37 7 2 19 2 3" xfId="27004"/>
    <cellStyle name="Normal 37 7 2 19 2 4" xfId="17629"/>
    <cellStyle name="Normal 37 7 2 19 3" xfId="21351"/>
    <cellStyle name="Normal 37 7 2 19 4" xfId="30727"/>
    <cellStyle name="Normal 37 7 2 19 5" xfId="34450"/>
    <cellStyle name="Normal 37 7 2 19 6" xfId="12217"/>
    <cellStyle name="Normal 37 7 2 2" xfId="323"/>
    <cellStyle name="Normal 37 7 2 2 2" xfId="704"/>
    <cellStyle name="Normal 37 7 2 2 2 2" xfId="5100"/>
    <cellStyle name="Normal 37 7 2 2 2 2 2" xfId="6358"/>
    <cellStyle name="Normal 37 7 2 2 2 2 2 2" xfId="37966"/>
    <cellStyle name="Normal 37 7 2 2 2 2 2 3" xfId="25109"/>
    <cellStyle name="Normal 37 7 2 2 2 2 2 4" xfId="15734"/>
    <cellStyle name="Normal 37 7 2 2 2 2 3" xfId="36708"/>
    <cellStyle name="Normal 37 7 2 2 2 2 4" xfId="23851"/>
    <cellStyle name="Normal 37 7 2 2 2 2 5" xfId="14476"/>
    <cellStyle name="Normal 37 7 2 2 2 3" xfId="5784"/>
    <cellStyle name="Normal 37 7 2 2 2 3 2" xfId="37392"/>
    <cellStyle name="Normal 37 7 2 2 2 3 3" xfId="24535"/>
    <cellStyle name="Normal 37 7 2 2 2 3 4" xfId="15160"/>
    <cellStyle name="Normal 37 7 2 2 2 4" xfId="4524"/>
    <cellStyle name="Normal 37 7 2 2 2 4 2" xfId="36138"/>
    <cellStyle name="Normal 37 7 2 2 2 4 3" xfId="23280"/>
    <cellStyle name="Normal 37 7 2 2 2 4 4" xfId="13905"/>
    <cellStyle name="Normal 37 7 2 2 2 5" xfId="32374"/>
    <cellStyle name="Normal 37 7 2 2 2 6" xfId="22662"/>
    <cellStyle name="Normal 37 7 2 2 2 7" xfId="10158"/>
    <cellStyle name="Normal 37 7 2 2 3" xfId="5099"/>
    <cellStyle name="Normal 37 7 2 2 3 2" xfId="6357"/>
    <cellStyle name="Normal 37 7 2 2 3 2 2" xfId="37965"/>
    <cellStyle name="Normal 37 7 2 2 3 2 3" xfId="25108"/>
    <cellStyle name="Normal 37 7 2 2 3 2 4" xfId="15733"/>
    <cellStyle name="Normal 37 7 2 2 3 3" xfId="36707"/>
    <cellStyle name="Normal 37 7 2 2 3 4" xfId="23850"/>
    <cellStyle name="Normal 37 7 2 2 3 5" xfId="14475"/>
    <cellStyle name="Normal 37 7 2 2 4" xfId="5639"/>
    <cellStyle name="Normal 37 7 2 2 4 2" xfId="37247"/>
    <cellStyle name="Normal 37 7 2 2 4 3" xfId="24390"/>
    <cellStyle name="Normal 37 7 2 2 4 4" xfId="15015"/>
    <cellStyle name="Normal 37 7 2 2 5" xfId="4379"/>
    <cellStyle name="Normal 37 7 2 2 5 2" xfId="35993"/>
    <cellStyle name="Normal 37 7 2 2 5 3" xfId="23135"/>
    <cellStyle name="Normal 37 7 2 2 5 4" xfId="13760"/>
    <cellStyle name="Normal 37 7 2 2 6" xfId="19292"/>
    <cellStyle name="Normal 37 7 2 2 7" xfId="28668"/>
    <cellStyle name="Normal 37 7 2 2 8" xfId="32133"/>
    <cellStyle name="Normal 37 7 2 2 9" xfId="9781"/>
    <cellStyle name="Normal 37 7 2 20" xfId="2899"/>
    <cellStyle name="Normal 37 7 2 20 2" xfId="8369"/>
    <cellStyle name="Normal 37 7 2 20 2 2" xfId="39975"/>
    <cellStyle name="Normal 37 7 2 20 2 3" xfId="27118"/>
    <cellStyle name="Normal 37 7 2 20 2 4" xfId="17743"/>
    <cellStyle name="Normal 37 7 2 20 3" xfId="21465"/>
    <cellStyle name="Normal 37 7 2 20 4" xfId="30841"/>
    <cellStyle name="Normal 37 7 2 20 5" xfId="34564"/>
    <cellStyle name="Normal 37 7 2 20 6" xfId="12331"/>
    <cellStyle name="Normal 37 7 2 21" xfId="3014"/>
    <cellStyle name="Normal 37 7 2 21 2" xfId="8483"/>
    <cellStyle name="Normal 37 7 2 21 2 2" xfId="40089"/>
    <cellStyle name="Normal 37 7 2 21 2 3" xfId="27232"/>
    <cellStyle name="Normal 37 7 2 21 2 4" xfId="17857"/>
    <cellStyle name="Normal 37 7 2 21 3" xfId="21579"/>
    <cellStyle name="Normal 37 7 2 21 4" xfId="30955"/>
    <cellStyle name="Normal 37 7 2 21 5" xfId="34678"/>
    <cellStyle name="Normal 37 7 2 21 6" xfId="12445"/>
    <cellStyle name="Normal 37 7 2 22" xfId="3129"/>
    <cellStyle name="Normal 37 7 2 22 2" xfId="8597"/>
    <cellStyle name="Normal 37 7 2 22 2 2" xfId="40203"/>
    <cellStyle name="Normal 37 7 2 22 2 3" xfId="27346"/>
    <cellStyle name="Normal 37 7 2 22 2 4" xfId="17971"/>
    <cellStyle name="Normal 37 7 2 22 3" xfId="21693"/>
    <cellStyle name="Normal 37 7 2 22 4" xfId="31069"/>
    <cellStyle name="Normal 37 7 2 22 5" xfId="34792"/>
    <cellStyle name="Normal 37 7 2 22 6" xfId="12559"/>
    <cellStyle name="Normal 37 7 2 23" xfId="3244"/>
    <cellStyle name="Normal 37 7 2 23 2" xfId="8711"/>
    <cellStyle name="Normal 37 7 2 23 2 2" xfId="40317"/>
    <cellStyle name="Normal 37 7 2 23 2 3" xfId="27460"/>
    <cellStyle name="Normal 37 7 2 23 2 4" xfId="18085"/>
    <cellStyle name="Normal 37 7 2 23 3" xfId="21807"/>
    <cellStyle name="Normal 37 7 2 23 4" xfId="31183"/>
    <cellStyle name="Normal 37 7 2 23 5" xfId="34906"/>
    <cellStyle name="Normal 37 7 2 23 6" xfId="12673"/>
    <cellStyle name="Normal 37 7 2 24" xfId="3359"/>
    <cellStyle name="Normal 37 7 2 24 2" xfId="8825"/>
    <cellStyle name="Normal 37 7 2 24 2 2" xfId="40431"/>
    <cellStyle name="Normal 37 7 2 24 2 3" xfId="27574"/>
    <cellStyle name="Normal 37 7 2 24 2 4" xfId="18199"/>
    <cellStyle name="Normal 37 7 2 24 3" xfId="21921"/>
    <cellStyle name="Normal 37 7 2 24 4" xfId="31297"/>
    <cellStyle name="Normal 37 7 2 24 5" xfId="35020"/>
    <cellStyle name="Normal 37 7 2 24 6" xfId="12787"/>
    <cellStyle name="Normal 37 7 2 25" xfId="3477"/>
    <cellStyle name="Normal 37 7 2 25 2" xfId="8942"/>
    <cellStyle name="Normal 37 7 2 25 2 2" xfId="40548"/>
    <cellStyle name="Normal 37 7 2 25 2 3" xfId="27691"/>
    <cellStyle name="Normal 37 7 2 25 2 4" xfId="18316"/>
    <cellStyle name="Normal 37 7 2 25 3" xfId="22038"/>
    <cellStyle name="Normal 37 7 2 25 4" xfId="31414"/>
    <cellStyle name="Normal 37 7 2 25 5" xfId="35137"/>
    <cellStyle name="Normal 37 7 2 25 6" xfId="12904"/>
    <cellStyle name="Normal 37 7 2 26" xfId="3597"/>
    <cellStyle name="Normal 37 7 2 26 2" xfId="9061"/>
    <cellStyle name="Normal 37 7 2 26 2 2" xfId="40667"/>
    <cellStyle name="Normal 37 7 2 26 2 3" xfId="27810"/>
    <cellStyle name="Normal 37 7 2 26 2 4" xfId="18435"/>
    <cellStyle name="Normal 37 7 2 26 3" xfId="22157"/>
    <cellStyle name="Normal 37 7 2 26 4" xfId="31533"/>
    <cellStyle name="Normal 37 7 2 26 5" xfId="35256"/>
    <cellStyle name="Normal 37 7 2 26 6" xfId="13023"/>
    <cellStyle name="Normal 37 7 2 27" xfId="3729"/>
    <cellStyle name="Normal 37 7 2 27 2" xfId="9192"/>
    <cellStyle name="Normal 37 7 2 27 2 2" xfId="40798"/>
    <cellStyle name="Normal 37 7 2 27 2 3" xfId="27941"/>
    <cellStyle name="Normal 37 7 2 27 2 4" xfId="18566"/>
    <cellStyle name="Normal 37 7 2 27 3" xfId="22288"/>
    <cellStyle name="Normal 37 7 2 27 4" xfId="31664"/>
    <cellStyle name="Normal 37 7 2 27 5" xfId="35387"/>
    <cellStyle name="Normal 37 7 2 27 6" xfId="13154"/>
    <cellStyle name="Normal 37 7 2 28" xfId="3845"/>
    <cellStyle name="Normal 37 7 2 28 2" xfId="9307"/>
    <cellStyle name="Normal 37 7 2 28 2 2" xfId="40913"/>
    <cellStyle name="Normal 37 7 2 28 2 3" xfId="28056"/>
    <cellStyle name="Normal 37 7 2 28 2 4" xfId="18681"/>
    <cellStyle name="Normal 37 7 2 28 3" xfId="22403"/>
    <cellStyle name="Normal 37 7 2 28 4" xfId="31779"/>
    <cellStyle name="Normal 37 7 2 28 5" xfId="35502"/>
    <cellStyle name="Normal 37 7 2 28 6" xfId="13269"/>
    <cellStyle name="Normal 37 7 2 29" xfId="3960"/>
    <cellStyle name="Normal 37 7 2 29 2" xfId="9421"/>
    <cellStyle name="Normal 37 7 2 29 2 2" xfId="41027"/>
    <cellStyle name="Normal 37 7 2 29 2 3" xfId="28170"/>
    <cellStyle name="Normal 37 7 2 29 2 4" xfId="18795"/>
    <cellStyle name="Normal 37 7 2 29 3" xfId="22517"/>
    <cellStyle name="Normal 37 7 2 29 4" xfId="31893"/>
    <cellStyle name="Normal 37 7 2 29 5" xfId="35616"/>
    <cellStyle name="Normal 37 7 2 29 6" xfId="13383"/>
    <cellStyle name="Normal 37 7 2 3" xfId="840"/>
    <cellStyle name="Normal 37 7 2 3 2" xfId="5101"/>
    <cellStyle name="Normal 37 7 2 3 2 2" xfId="6359"/>
    <cellStyle name="Normal 37 7 2 3 2 2 2" xfId="37967"/>
    <cellStyle name="Normal 37 7 2 3 2 2 3" xfId="25110"/>
    <cellStyle name="Normal 37 7 2 3 2 2 4" xfId="15735"/>
    <cellStyle name="Normal 37 7 2 3 2 3" xfId="36709"/>
    <cellStyle name="Normal 37 7 2 3 2 4" xfId="23852"/>
    <cellStyle name="Normal 37 7 2 3 2 5" xfId="14477"/>
    <cellStyle name="Normal 37 7 2 3 3" xfId="5785"/>
    <cellStyle name="Normal 37 7 2 3 3 2" xfId="37393"/>
    <cellStyle name="Normal 37 7 2 3 3 3" xfId="24536"/>
    <cellStyle name="Normal 37 7 2 3 3 4" xfId="15161"/>
    <cellStyle name="Normal 37 7 2 3 4" xfId="4525"/>
    <cellStyle name="Normal 37 7 2 3 4 2" xfId="36139"/>
    <cellStyle name="Normal 37 7 2 3 4 3" xfId="23281"/>
    <cellStyle name="Normal 37 7 2 3 4 4" xfId="13906"/>
    <cellStyle name="Normal 37 7 2 3 5" xfId="19427"/>
    <cellStyle name="Normal 37 7 2 3 6" xfId="28803"/>
    <cellStyle name="Normal 37 7 2 3 7" xfId="32254"/>
    <cellStyle name="Normal 37 7 2 3 8" xfId="10293"/>
    <cellStyle name="Normal 37 7 2 30" xfId="564"/>
    <cellStyle name="Normal 37 7 2 30 2" xfId="9541"/>
    <cellStyle name="Normal 37 7 2 30 2 2" xfId="41147"/>
    <cellStyle name="Normal 37 7 2 30 2 3" xfId="28290"/>
    <cellStyle name="Normal 37 7 2 30 2 4" xfId="18915"/>
    <cellStyle name="Normal 37 7 2 30 3" xfId="22637"/>
    <cellStyle name="Normal 37 7 2 30 4" xfId="28531"/>
    <cellStyle name="Normal 37 7 2 30 5" xfId="32495"/>
    <cellStyle name="Normal 37 7 2 30 6" xfId="10021"/>
    <cellStyle name="Normal 37 7 2 31" xfId="443"/>
    <cellStyle name="Normal 37 7 2 31 2" xfId="6910"/>
    <cellStyle name="Normal 37 7 2 31 2 2" xfId="38516"/>
    <cellStyle name="Normal 37 7 2 31 2 3" xfId="25659"/>
    <cellStyle name="Normal 37 7 2 31 2 4" xfId="16284"/>
    <cellStyle name="Normal 37 7 2 31 3" xfId="19155"/>
    <cellStyle name="Normal 37 7 2 31 4" xfId="9901"/>
    <cellStyle name="Normal 37 7 2 32" xfId="4125"/>
    <cellStyle name="Normal 37 7 2 32 2" xfId="35739"/>
    <cellStyle name="Normal 37 7 2 32 3" xfId="22881"/>
    <cellStyle name="Normal 37 7 2 32 4" xfId="13506"/>
    <cellStyle name="Normal 37 7 2 33" xfId="19035"/>
    <cellStyle name="Normal 37 7 2 34" xfId="28411"/>
    <cellStyle name="Normal 37 7 2 35" xfId="32013"/>
    <cellStyle name="Normal 37 7 2 36" xfId="9661"/>
    <cellStyle name="Normal 37 7 2 4" xfId="957"/>
    <cellStyle name="Normal 37 7 2 4 2" xfId="5102"/>
    <cellStyle name="Normal 37 7 2 4 2 2" xfId="6360"/>
    <cellStyle name="Normal 37 7 2 4 2 2 2" xfId="37968"/>
    <cellStyle name="Normal 37 7 2 4 2 2 3" xfId="25111"/>
    <cellStyle name="Normal 37 7 2 4 2 2 4" xfId="15736"/>
    <cellStyle name="Normal 37 7 2 4 2 3" xfId="36710"/>
    <cellStyle name="Normal 37 7 2 4 2 4" xfId="23853"/>
    <cellStyle name="Normal 37 7 2 4 2 5" xfId="14478"/>
    <cellStyle name="Normal 37 7 2 4 3" xfId="5986"/>
    <cellStyle name="Normal 37 7 2 4 3 2" xfId="37594"/>
    <cellStyle name="Normal 37 7 2 4 3 3" xfId="24737"/>
    <cellStyle name="Normal 37 7 2 4 3 4" xfId="15362"/>
    <cellStyle name="Normal 37 7 2 4 4" xfId="4727"/>
    <cellStyle name="Normal 37 7 2 4 4 2" xfId="36338"/>
    <cellStyle name="Normal 37 7 2 4 4 3" xfId="23481"/>
    <cellStyle name="Normal 37 7 2 4 4 4" xfId="14106"/>
    <cellStyle name="Normal 37 7 2 4 5" xfId="19543"/>
    <cellStyle name="Normal 37 7 2 4 6" xfId="28919"/>
    <cellStyle name="Normal 37 7 2 4 7" xfId="32643"/>
    <cellStyle name="Normal 37 7 2 4 8" xfId="10409"/>
    <cellStyle name="Normal 37 7 2 5" xfId="1073"/>
    <cellStyle name="Normal 37 7 2 5 2" xfId="6356"/>
    <cellStyle name="Normal 37 7 2 5 2 2" xfId="37964"/>
    <cellStyle name="Normal 37 7 2 5 2 3" xfId="25107"/>
    <cellStyle name="Normal 37 7 2 5 2 4" xfId="15732"/>
    <cellStyle name="Normal 37 7 2 5 3" xfId="5098"/>
    <cellStyle name="Normal 37 7 2 5 3 2" xfId="36706"/>
    <cellStyle name="Normal 37 7 2 5 3 3" xfId="23849"/>
    <cellStyle name="Normal 37 7 2 5 3 4" xfId="14474"/>
    <cellStyle name="Normal 37 7 2 5 4" xfId="19658"/>
    <cellStyle name="Normal 37 7 2 5 5" xfId="29034"/>
    <cellStyle name="Normal 37 7 2 5 6" xfId="32758"/>
    <cellStyle name="Normal 37 7 2 5 7" xfId="10524"/>
    <cellStyle name="Normal 37 7 2 6" xfId="1189"/>
    <cellStyle name="Normal 37 7 2 6 2" xfId="6641"/>
    <cellStyle name="Normal 37 7 2 6 2 2" xfId="38249"/>
    <cellStyle name="Normal 37 7 2 6 2 3" xfId="25392"/>
    <cellStyle name="Normal 37 7 2 6 2 4" xfId="16017"/>
    <cellStyle name="Normal 37 7 2 6 3" xfId="4242"/>
    <cellStyle name="Normal 37 7 2 6 3 2" xfId="35856"/>
    <cellStyle name="Normal 37 7 2 6 3 3" xfId="22998"/>
    <cellStyle name="Normal 37 7 2 6 3 4" xfId="13623"/>
    <cellStyle name="Normal 37 7 2 6 4" xfId="19773"/>
    <cellStyle name="Normal 37 7 2 6 5" xfId="29149"/>
    <cellStyle name="Normal 37 7 2 6 6" xfId="32873"/>
    <cellStyle name="Normal 37 7 2 6 7" xfId="10639"/>
    <cellStyle name="Normal 37 7 2 7" xfId="1304"/>
    <cellStyle name="Normal 37 7 2 7 2" xfId="5498"/>
    <cellStyle name="Normal 37 7 2 7 2 2" xfId="37106"/>
    <cellStyle name="Normal 37 7 2 7 2 3" xfId="24249"/>
    <cellStyle name="Normal 37 7 2 7 2 4" xfId="14874"/>
    <cellStyle name="Normal 37 7 2 7 3" xfId="19887"/>
    <cellStyle name="Normal 37 7 2 7 4" xfId="29263"/>
    <cellStyle name="Normal 37 7 2 7 5" xfId="32987"/>
    <cellStyle name="Normal 37 7 2 7 6" xfId="10753"/>
    <cellStyle name="Normal 37 7 2 8" xfId="1419"/>
    <cellStyle name="Normal 37 7 2 8 2" xfId="5524"/>
    <cellStyle name="Normal 37 7 2 8 2 2" xfId="37132"/>
    <cellStyle name="Normal 37 7 2 8 2 3" xfId="24275"/>
    <cellStyle name="Normal 37 7 2 8 2 4" xfId="14900"/>
    <cellStyle name="Normal 37 7 2 8 3" xfId="20001"/>
    <cellStyle name="Normal 37 7 2 8 4" xfId="29377"/>
    <cellStyle name="Normal 37 7 2 8 5" xfId="33101"/>
    <cellStyle name="Normal 37 7 2 8 6" xfId="10867"/>
    <cellStyle name="Normal 37 7 2 9" xfId="1534"/>
    <cellStyle name="Normal 37 7 2 9 2" xfId="7015"/>
    <cellStyle name="Normal 37 7 2 9 2 2" xfId="38621"/>
    <cellStyle name="Normal 37 7 2 9 2 3" xfId="25764"/>
    <cellStyle name="Normal 37 7 2 9 2 4" xfId="16389"/>
    <cellStyle name="Normal 37 7 2 9 3" xfId="20115"/>
    <cellStyle name="Normal 37 7 2 9 4" xfId="29491"/>
    <cellStyle name="Normal 37 7 2 9 5" xfId="33215"/>
    <cellStyle name="Normal 37 7 2 9 6" xfId="10981"/>
    <cellStyle name="Normal 37 7 20" xfId="2741"/>
    <cellStyle name="Normal 37 7 20 2" xfId="8212"/>
    <cellStyle name="Normal 37 7 20 2 2" xfId="39818"/>
    <cellStyle name="Normal 37 7 20 2 3" xfId="26961"/>
    <cellStyle name="Normal 37 7 20 2 4" xfId="17586"/>
    <cellStyle name="Normal 37 7 20 3" xfId="21308"/>
    <cellStyle name="Normal 37 7 20 4" xfId="30684"/>
    <cellStyle name="Normal 37 7 20 5" xfId="34407"/>
    <cellStyle name="Normal 37 7 20 6" xfId="12174"/>
    <cellStyle name="Normal 37 7 21" xfId="2856"/>
    <cellStyle name="Normal 37 7 21 2" xfId="8326"/>
    <cellStyle name="Normal 37 7 21 2 2" xfId="39932"/>
    <cellStyle name="Normal 37 7 21 2 3" xfId="27075"/>
    <cellStyle name="Normal 37 7 21 2 4" xfId="17700"/>
    <cellStyle name="Normal 37 7 21 3" xfId="21422"/>
    <cellStyle name="Normal 37 7 21 4" xfId="30798"/>
    <cellStyle name="Normal 37 7 21 5" xfId="34521"/>
    <cellStyle name="Normal 37 7 21 6" xfId="12288"/>
    <cellStyle name="Normal 37 7 22" xfId="2971"/>
    <cellStyle name="Normal 37 7 22 2" xfId="8440"/>
    <cellStyle name="Normal 37 7 22 2 2" xfId="40046"/>
    <cellStyle name="Normal 37 7 22 2 3" xfId="27189"/>
    <cellStyle name="Normal 37 7 22 2 4" xfId="17814"/>
    <cellStyle name="Normal 37 7 22 3" xfId="21536"/>
    <cellStyle name="Normal 37 7 22 4" xfId="30912"/>
    <cellStyle name="Normal 37 7 22 5" xfId="34635"/>
    <cellStyle name="Normal 37 7 22 6" xfId="12402"/>
    <cellStyle name="Normal 37 7 23" xfId="3086"/>
    <cellStyle name="Normal 37 7 23 2" xfId="8554"/>
    <cellStyle name="Normal 37 7 23 2 2" xfId="40160"/>
    <cellStyle name="Normal 37 7 23 2 3" xfId="27303"/>
    <cellStyle name="Normal 37 7 23 2 4" xfId="17928"/>
    <cellStyle name="Normal 37 7 23 3" xfId="21650"/>
    <cellStyle name="Normal 37 7 23 4" xfId="31026"/>
    <cellStyle name="Normal 37 7 23 5" xfId="34749"/>
    <cellStyle name="Normal 37 7 23 6" xfId="12516"/>
    <cellStyle name="Normal 37 7 24" xfId="3201"/>
    <cellStyle name="Normal 37 7 24 2" xfId="8668"/>
    <cellStyle name="Normal 37 7 24 2 2" xfId="40274"/>
    <cellStyle name="Normal 37 7 24 2 3" xfId="27417"/>
    <cellStyle name="Normal 37 7 24 2 4" xfId="18042"/>
    <cellStyle name="Normal 37 7 24 3" xfId="21764"/>
    <cellStyle name="Normal 37 7 24 4" xfId="31140"/>
    <cellStyle name="Normal 37 7 24 5" xfId="34863"/>
    <cellStyle name="Normal 37 7 24 6" xfId="12630"/>
    <cellStyle name="Normal 37 7 25" xfId="3316"/>
    <cellStyle name="Normal 37 7 25 2" xfId="8782"/>
    <cellStyle name="Normal 37 7 25 2 2" xfId="40388"/>
    <cellStyle name="Normal 37 7 25 2 3" xfId="27531"/>
    <cellStyle name="Normal 37 7 25 2 4" xfId="18156"/>
    <cellStyle name="Normal 37 7 25 3" xfId="21878"/>
    <cellStyle name="Normal 37 7 25 4" xfId="31254"/>
    <cellStyle name="Normal 37 7 25 5" xfId="34977"/>
    <cellStyle name="Normal 37 7 25 6" xfId="12744"/>
    <cellStyle name="Normal 37 7 26" xfId="3434"/>
    <cellStyle name="Normal 37 7 26 2" xfId="8899"/>
    <cellStyle name="Normal 37 7 26 2 2" xfId="40505"/>
    <cellStyle name="Normal 37 7 26 2 3" xfId="27648"/>
    <cellStyle name="Normal 37 7 26 2 4" xfId="18273"/>
    <cellStyle name="Normal 37 7 26 3" xfId="21995"/>
    <cellStyle name="Normal 37 7 26 4" xfId="31371"/>
    <cellStyle name="Normal 37 7 26 5" xfId="35094"/>
    <cellStyle name="Normal 37 7 26 6" xfId="12861"/>
    <cellStyle name="Normal 37 7 27" xfId="3554"/>
    <cellStyle name="Normal 37 7 27 2" xfId="9018"/>
    <cellStyle name="Normal 37 7 27 2 2" xfId="40624"/>
    <cellStyle name="Normal 37 7 27 2 3" xfId="27767"/>
    <cellStyle name="Normal 37 7 27 2 4" xfId="18392"/>
    <cellStyle name="Normal 37 7 27 3" xfId="22114"/>
    <cellStyle name="Normal 37 7 27 4" xfId="31490"/>
    <cellStyle name="Normal 37 7 27 5" xfId="35213"/>
    <cellStyle name="Normal 37 7 27 6" xfId="12980"/>
    <cellStyle name="Normal 37 7 28" xfId="3686"/>
    <cellStyle name="Normal 37 7 28 2" xfId="9149"/>
    <cellStyle name="Normal 37 7 28 2 2" xfId="40755"/>
    <cellStyle name="Normal 37 7 28 2 3" xfId="27898"/>
    <cellStyle name="Normal 37 7 28 2 4" xfId="18523"/>
    <cellStyle name="Normal 37 7 28 3" xfId="22245"/>
    <cellStyle name="Normal 37 7 28 4" xfId="31621"/>
    <cellStyle name="Normal 37 7 28 5" xfId="35344"/>
    <cellStyle name="Normal 37 7 28 6" xfId="13111"/>
    <cellStyle name="Normal 37 7 29" xfId="3802"/>
    <cellStyle name="Normal 37 7 29 2" xfId="9264"/>
    <cellStyle name="Normal 37 7 29 2 2" xfId="40870"/>
    <cellStyle name="Normal 37 7 29 2 3" xfId="28013"/>
    <cellStyle name="Normal 37 7 29 2 4" xfId="18638"/>
    <cellStyle name="Normal 37 7 29 3" xfId="22360"/>
    <cellStyle name="Normal 37 7 29 4" xfId="31736"/>
    <cellStyle name="Normal 37 7 29 5" xfId="35459"/>
    <cellStyle name="Normal 37 7 29 6" xfId="13226"/>
    <cellStyle name="Normal 37 7 3" xfId="280"/>
    <cellStyle name="Normal 37 7 3 2" xfId="643"/>
    <cellStyle name="Normal 37 7 3 2 2" xfId="5104"/>
    <cellStyle name="Normal 37 7 3 2 2 2" xfId="6362"/>
    <cellStyle name="Normal 37 7 3 2 2 2 2" xfId="37970"/>
    <cellStyle name="Normal 37 7 3 2 2 2 3" xfId="25113"/>
    <cellStyle name="Normal 37 7 3 2 2 2 4" xfId="15738"/>
    <cellStyle name="Normal 37 7 3 2 2 3" xfId="36712"/>
    <cellStyle name="Normal 37 7 3 2 2 4" xfId="23855"/>
    <cellStyle name="Normal 37 7 3 2 2 5" xfId="14480"/>
    <cellStyle name="Normal 37 7 3 2 3" xfId="5786"/>
    <cellStyle name="Normal 37 7 3 2 3 2" xfId="37394"/>
    <cellStyle name="Normal 37 7 3 2 3 3" xfId="24537"/>
    <cellStyle name="Normal 37 7 3 2 3 4" xfId="15162"/>
    <cellStyle name="Normal 37 7 3 2 4" xfId="4526"/>
    <cellStyle name="Normal 37 7 3 2 4 2" xfId="36140"/>
    <cellStyle name="Normal 37 7 3 2 4 3" xfId="23282"/>
    <cellStyle name="Normal 37 7 3 2 4 4" xfId="13907"/>
    <cellStyle name="Normal 37 7 3 2 5" xfId="32331"/>
    <cellStyle name="Normal 37 7 3 2 6" xfId="22688"/>
    <cellStyle name="Normal 37 7 3 2 7" xfId="10098"/>
    <cellStyle name="Normal 37 7 3 3" xfId="5103"/>
    <cellStyle name="Normal 37 7 3 3 2" xfId="6361"/>
    <cellStyle name="Normal 37 7 3 3 2 2" xfId="37969"/>
    <cellStyle name="Normal 37 7 3 3 2 3" xfId="25112"/>
    <cellStyle name="Normal 37 7 3 3 2 4" xfId="15737"/>
    <cellStyle name="Normal 37 7 3 3 3" xfId="36711"/>
    <cellStyle name="Normal 37 7 3 3 4" xfId="23854"/>
    <cellStyle name="Normal 37 7 3 3 5" xfId="14479"/>
    <cellStyle name="Normal 37 7 3 4" xfId="5578"/>
    <cellStyle name="Normal 37 7 3 4 2" xfId="37186"/>
    <cellStyle name="Normal 37 7 3 4 3" xfId="24329"/>
    <cellStyle name="Normal 37 7 3 4 4" xfId="14954"/>
    <cellStyle name="Normal 37 7 3 5" xfId="4319"/>
    <cellStyle name="Normal 37 7 3 5 2" xfId="35933"/>
    <cellStyle name="Normal 37 7 3 5 3" xfId="23075"/>
    <cellStyle name="Normal 37 7 3 5 4" xfId="13700"/>
    <cellStyle name="Normal 37 7 3 6" xfId="19232"/>
    <cellStyle name="Normal 37 7 3 7" xfId="28608"/>
    <cellStyle name="Normal 37 7 3 8" xfId="32090"/>
    <cellStyle name="Normal 37 7 3 9" xfId="9738"/>
    <cellStyle name="Normal 37 7 30" xfId="3917"/>
    <cellStyle name="Normal 37 7 30 2" xfId="9378"/>
    <cellStyle name="Normal 37 7 30 2 2" xfId="40984"/>
    <cellStyle name="Normal 37 7 30 2 3" xfId="28127"/>
    <cellStyle name="Normal 37 7 30 2 4" xfId="18752"/>
    <cellStyle name="Normal 37 7 30 3" xfId="22474"/>
    <cellStyle name="Normal 37 7 30 4" xfId="31850"/>
    <cellStyle name="Normal 37 7 30 5" xfId="35573"/>
    <cellStyle name="Normal 37 7 30 6" xfId="13340"/>
    <cellStyle name="Normal 37 7 31" xfId="521"/>
    <cellStyle name="Normal 37 7 31 2" xfId="9498"/>
    <cellStyle name="Normal 37 7 31 2 2" xfId="41104"/>
    <cellStyle name="Normal 37 7 31 2 3" xfId="28247"/>
    <cellStyle name="Normal 37 7 31 2 4" xfId="18872"/>
    <cellStyle name="Normal 37 7 31 3" xfId="22594"/>
    <cellStyle name="Normal 37 7 31 4" xfId="28488"/>
    <cellStyle name="Normal 37 7 31 5" xfId="32452"/>
    <cellStyle name="Normal 37 7 31 6" xfId="9978"/>
    <cellStyle name="Normal 37 7 32" xfId="400"/>
    <cellStyle name="Normal 37 7 32 2" xfId="6936"/>
    <cellStyle name="Normal 37 7 32 2 2" xfId="38542"/>
    <cellStyle name="Normal 37 7 32 2 3" xfId="25685"/>
    <cellStyle name="Normal 37 7 32 2 4" xfId="16310"/>
    <cellStyle name="Normal 37 7 32 3" xfId="19112"/>
    <cellStyle name="Normal 37 7 32 4" xfId="9858"/>
    <cellStyle name="Normal 37 7 33" xfId="4082"/>
    <cellStyle name="Normal 37 7 33 2" xfId="35696"/>
    <cellStyle name="Normal 37 7 33 3" xfId="22838"/>
    <cellStyle name="Normal 37 7 33 4" xfId="13463"/>
    <cellStyle name="Normal 37 7 34" xfId="18992"/>
    <cellStyle name="Normal 37 7 35" xfId="28368"/>
    <cellStyle name="Normal 37 7 36" xfId="31970"/>
    <cellStyle name="Normal 37 7 37" xfId="9618"/>
    <cellStyle name="Normal 37 7 4" xfId="797"/>
    <cellStyle name="Normal 37 7 4 2" xfId="5105"/>
    <cellStyle name="Normal 37 7 4 2 2" xfId="6363"/>
    <cellStyle name="Normal 37 7 4 2 2 2" xfId="37971"/>
    <cellStyle name="Normal 37 7 4 2 2 3" xfId="25114"/>
    <cellStyle name="Normal 37 7 4 2 2 4" xfId="15739"/>
    <cellStyle name="Normal 37 7 4 2 3" xfId="36713"/>
    <cellStyle name="Normal 37 7 4 2 4" xfId="23856"/>
    <cellStyle name="Normal 37 7 4 2 5" xfId="14481"/>
    <cellStyle name="Normal 37 7 4 3" xfId="5787"/>
    <cellStyle name="Normal 37 7 4 3 2" xfId="37395"/>
    <cellStyle name="Normal 37 7 4 3 3" xfId="24538"/>
    <cellStyle name="Normal 37 7 4 3 4" xfId="15163"/>
    <cellStyle name="Normal 37 7 4 4" xfId="4527"/>
    <cellStyle name="Normal 37 7 4 4 2" xfId="36141"/>
    <cellStyle name="Normal 37 7 4 4 3" xfId="23283"/>
    <cellStyle name="Normal 37 7 4 4 4" xfId="13908"/>
    <cellStyle name="Normal 37 7 4 5" xfId="19384"/>
    <cellStyle name="Normal 37 7 4 6" xfId="28760"/>
    <cellStyle name="Normal 37 7 4 7" xfId="32211"/>
    <cellStyle name="Normal 37 7 4 8" xfId="10250"/>
    <cellStyle name="Normal 37 7 5" xfId="914"/>
    <cellStyle name="Normal 37 7 5 2" xfId="5106"/>
    <cellStyle name="Normal 37 7 5 2 2" xfId="6364"/>
    <cellStyle name="Normal 37 7 5 2 2 2" xfId="37972"/>
    <cellStyle name="Normal 37 7 5 2 2 3" xfId="25115"/>
    <cellStyle name="Normal 37 7 5 2 2 4" xfId="15740"/>
    <cellStyle name="Normal 37 7 5 2 3" xfId="36714"/>
    <cellStyle name="Normal 37 7 5 2 4" xfId="23857"/>
    <cellStyle name="Normal 37 7 5 2 5" xfId="14482"/>
    <cellStyle name="Normal 37 7 5 3" xfId="5943"/>
    <cellStyle name="Normal 37 7 5 3 2" xfId="37551"/>
    <cellStyle name="Normal 37 7 5 3 3" xfId="24694"/>
    <cellStyle name="Normal 37 7 5 3 4" xfId="15319"/>
    <cellStyle name="Normal 37 7 5 4" xfId="4684"/>
    <cellStyle name="Normal 37 7 5 4 2" xfId="36295"/>
    <cellStyle name="Normal 37 7 5 4 3" xfId="23438"/>
    <cellStyle name="Normal 37 7 5 4 4" xfId="14063"/>
    <cellStyle name="Normal 37 7 5 5" xfId="19500"/>
    <cellStyle name="Normal 37 7 5 6" xfId="28876"/>
    <cellStyle name="Normal 37 7 5 7" xfId="32600"/>
    <cellStyle name="Normal 37 7 5 8" xfId="10366"/>
    <cellStyle name="Normal 37 7 6" xfId="1030"/>
    <cellStyle name="Normal 37 7 6 2" xfId="6355"/>
    <cellStyle name="Normal 37 7 6 2 2" xfId="37963"/>
    <cellStyle name="Normal 37 7 6 2 3" xfId="25106"/>
    <cellStyle name="Normal 37 7 6 2 4" xfId="15731"/>
    <cellStyle name="Normal 37 7 6 3" xfId="5097"/>
    <cellStyle name="Normal 37 7 6 3 2" xfId="36705"/>
    <cellStyle name="Normal 37 7 6 3 3" xfId="23848"/>
    <cellStyle name="Normal 37 7 6 3 4" xfId="14473"/>
    <cellStyle name="Normal 37 7 6 4" xfId="19615"/>
    <cellStyle name="Normal 37 7 6 5" xfId="28991"/>
    <cellStyle name="Normal 37 7 6 6" xfId="32715"/>
    <cellStyle name="Normal 37 7 6 7" xfId="10481"/>
    <cellStyle name="Normal 37 7 7" xfId="1146"/>
    <cellStyle name="Normal 37 7 7 2" xfId="6869"/>
    <cellStyle name="Normal 37 7 7 2 2" xfId="38475"/>
    <cellStyle name="Normal 37 7 7 2 3" xfId="25618"/>
    <cellStyle name="Normal 37 7 7 2 4" xfId="16243"/>
    <cellStyle name="Normal 37 7 7 3" xfId="4199"/>
    <cellStyle name="Normal 37 7 7 3 2" xfId="35813"/>
    <cellStyle name="Normal 37 7 7 3 3" xfId="22955"/>
    <cellStyle name="Normal 37 7 7 3 4" xfId="13580"/>
    <cellStyle name="Normal 37 7 7 4" xfId="19730"/>
    <cellStyle name="Normal 37 7 7 5" xfId="29106"/>
    <cellStyle name="Normal 37 7 7 6" xfId="32830"/>
    <cellStyle name="Normal 37 7 7 7" xfId="10596"/>
    <cellStyle name="Normal 37 7 8" xfId="1261"/>
    <cellStyle name="Normal 37 7 8 2" xfId="5455"/>
    <cellStyle name="Normal 37 7 8 2 2" xfId="37063"/>
    <cellStyle name="Normal 37 7 8 2 3" xfId="24206"/>
    <cellStyle name="Normal 37 7 8 2 4" xfId="14831"/>
    <cellStyle name="Normal 37 7 8 3" xfId="19844"/>
    <cellStyle name="Normal 37 7 8 4" xfId="29220"/>
    <cellStyle name="Normal 37 7 8 5" xfId="32944"/>
    <cellStyle name="Normal 37 7 8 6" xfId="10710"/>
    <cellStyle name="Normal 37 7 9" xfId="1376"/>
    <cellStyle name="Normal 37 7 9 2" xfId="6848"/>
    <cellStyle name="Normal 37 7 9 2 2" xfId="38454"/>
    <cellStyle name="Normal 37 7 9 2 3" xfId="25597"/>
    <cellStyle name="Normal 37 7 9 2 4" xfId="16222"/>
    <cellStyle name="Normal 37 7 9 3" xfId="19958"/>
    <cellStyle name="Normal 37 7 9 4" xfId="29334"/>
    <cellStyle name="Normal 37 7 9 5" xfId="33058"/>
    <cellStyle name="Normal 37 7 9 6" xfId="10824"/>
    <cellStyle name="Normal 37 8" xfId="191"/>
    <cellStyle name="Normal 37 8 10" xfId="1655"/>
    <cellStyle name="Normal 37 8 10 2" xfId="7135"/>
    <cellStyle name="Normal 37 8 10 2 2" xfId="38741"/>
    <cellStyle name="Normal 37 8 10 2 3" xfId="25884"/>
    <cellStyle name="Normal 37 8 10 2 4" xfId="16509"/>
    <cellStyle name="Normal 37 8 10 3" xfId="20231"/>
    <cellStyle name="Normal 37 8 10 4" xfId="29607"/>
    <cellStyle name="Normal 37 8 10 5" xfId="33330"/>
    <cellStyle name="Normal 37 8 10 6" xfId="11097"/>
    <cellStyle name="Normal 37 8 11" xfId="1771"/>
    <cellStyle name="Normal 37 8 11 2" xfId="7250"/>
    <cellStyle name="Normal 37 8 11 2 2" xfId="38856"/>
    <cellStyle name="Normal 37 8 11 2 3" xfId="25999"/>
    <cellStyle name="Normal 37 8 11 2 4" xfId="16624"/>
    <cellStyle name="Normal 37 8 11 3" xfId="20346"/>
    <cellStyle name="Normal 37 8 11 4" xfId="29722"/>
    <cellStyle name="Normal 37 8 11 5" xfId="33445"/>
    <cellStyle name="Normal 37 8 11 6" xfId="11212"/>
    <cellStyle name="Normal 37 8 12" xfId="1945"/>
    <cellStyle name="Normal 37 8 12 2" xfId="7423"/>
    <cellStyle name="Normal 37 8 12 2 2" xfId="39029"/>
    <cellStyle name="Normal 37 8 12 2 3" xfId="26172"/>
    <cellStyle name="Normal 37 8 12 2 4" xfId="16797"/>
    <cellStyle name="Normal 37 8 12 3" xfId="20519"/>
    <cellStyle name="Normal 37 8 12 4" xfId="29895"/>
    <cellStyle name="Normal 37 8 12 5" xfId="33618"/>
    <cellStyle name="Normal 37 8 12 6" xfId="11385"/>
    <cellStyle name="Normal 37 8 13" xfId="2063"/>
    <cellStyle name="Normal 37 8 13 2" xfId="7540"/>
    <cellStyle name="Normal 37 8 13 2 2" xfId="39146"/>
    <cellStyle name="Normal 37 8 13 2 3" xfId="26289"/>
    <cellStyle name="Normal 37 8 13 2 4" xfId="16914"/>
    <cellStyle name="Normal 37 8 13 3" xfId="20636"/>
    <cellStyle name="Normal 37 8 13 4" xfId="30012"/>
    <cellStyle name="Normal 37 8 13 5" xfId="33735"/>
    <cellStyle name="Normal 37 8 13 6" xfId="11502"/>
    <cellStyle name="Normal 37 8 14" xfId="2180"/>
    <cellStyle name="Normal 37 8 14 2" xfId="7656"/>
    <cellStyle name="Normal 37 8 14 2 2" xfId="39262"/>
    <cellStyle name="Normal 37 8 14 2 3" xfId="26405"/>
    <cellStyle name="Normal 37 8 14 2 4" xfId="17030"/>
    <cellStyle name="Normal 37 8 14 3" xfId="20752"/>
    <cellStyle name="Normal 37 8 14 4" xfId="30128"/>
    <cellStyle name="Normal 37 8 14 5" xfId="33851"/>
    <cellStyle name="Normal 37 8 14 6" xfId="11618"/>
    <cellStyle name="Normal 37 8 15" xfId="2299"/>
    <cellStyle name="Normal 37 8 15 2" xfId="7774"/>
    <cellStyle name="Normal 37 8 15 2 2" xfId="39380"/>
    <cellStyle name="Normal 37 8 15 2 3" xfId="26523"/>
    <cellStyle name="Normal 37 8 15 2 4" xfId="17148"/>
    <cellStyle name="Normal 37 8 15 3" xfId="20870"/>
    <cellStyle name="Normal 37 8 15 4" xfId="30246"/>
    <cellStyle name="Normal 37 8 15 5" xfId="33969"/>
    <cellStyle name="Normal 37 8 15 6" xfId="11736"/>
    <cellStyle name="Normal 37 8 16" xfId="2418"/>
    <cellStyle name="Normal 37 8 16 2" xfId="7892"/>
    <cellStyle name="Normal 37 8 16 2 2" xfId="39498"/>
    <cellStyle name="Normal 37 8 16 2 3" xfId="26641"/>
    <cellStyle name="Normal 37 8 16 2 4" xfId="17266"/>
    <cellStyle name="Normal 37 8 16 3" xfId="20988"/>
    <cellStyle name="Normal 37 8 16 4" xfId="30364"/>
    <cellStyle name="Normal 37 8 16 5" xfId="34087"/>
    <cellStyle name="Normal 37 8 16 6" xfId="11854"/>
    <cellStyle name="Normal 37 8 17" xfId="2535"/>
    <cellStyle name="Normal 37 8 17 2" xfId="8008"/>
    <cellStyle name="Normal 37 8 17 2 2" xfId="39614"/>
    <cellStyle name="Normal 37 8 17 2 3" xfId="26757"/>
    <cellStyle name="Normal 37 8 17 2 4" xfId="17382"/>
    <cellStyle name="Normal 37 8 17 3" xfId="21104"/>
    <cellStyle name="Normal 37 8 17 4" xfId="30480"/>
    <cellStyle name="Normal 37 8 17 5" xfId="34203"/>
    <cellStyle name="Normal 37 8 17 6" xfId="11970"/>
    <cellStyle name="Normal 37 8 18" xfId="2653"/>
    <cellStyle name="Normal 37 8 18 2" xfId="8125"/>
    <cellStyle name="Normal 37 8 18 2 2" xfId="39731"/>
    <cellStyle name="Normal 37 8 18 2 3" xfId="26874"/>
    <cellStyle name="Normal 37 8 18 2 4" xfId="17499"/>
    <cellStyle name="Normal 37 8 18 3" xfId="21221"/>
    <cellStyle name="Normal 37 8 18 4" xfId="30597"/>
    <cellStyle name="Normal 37 8 18 5" xfId="34320"/>
    <cellStyle name="Normal 37 8 18 6" xfId="12087"/>
    <cellStyle name="Normal 37 8 19" xfId="2773"/>
    <cellStyle name="Normal 37 8 19 2" xfId="8244"/>
    <cellStyle name="Normal 37 8 19 2 2" xfId="39850"/>
    <cellStyle name="Normal 37 8 19 2 3" xfId="26993"/>
    <cellStyle name="Normal 37 8 19 2 4" xfId="17618"/>
    <cellStyle name="Normal 37 8 19 3" xfId="21340"/>
    <cellStyle name="Normal 37 8 19 4" xfId="30716"/>
    <cellStyle name="Normal 37 8 19 5" xfId="34439"/>
    <cellStyle name="Normal 37 8 19 6" xfId="12206"/>
    <cellStyle name="Normal 37 8 2" xfId="312"/>
    <cellStyle name="Normal 37 8 2 2" xfId="653"/>
    <cellStyle name="Normal 37 8 2 2 2" xfId="5109"/>
    <cellStyle name="Normal 37 8 2 2 2 2" xfId="6367"/>
    <cellStyle name="Normal 37 8 2 2 2 2 2" xfId="37975"/>
    <cellStyle name="Normal 37 8 2 2 2 2 3" xfId="25118"/>
    <cellStyle name="Normal 37 8 2 2 2 2 4" xfId="15743"/>
    <cellStyle name="Normal 37 8 2 2 2 3" xfId="36717"/>
    <cellStyle name="Normal 37 8 2 2 2 4" xfId="23860"/>
    <cellStyle name="Normal 37 8 2 2 2 5" xfId="14485"/>
    <cellStyle name="Normal 37 8 2 2 3" xfId="5788"/>
    <cellStyle name="Normal 37 8 2 2 3 2" xfId="37396"/>
    <cellStyle name="Normal 37 8 2 2 3 3" xfId="24539"/>
    <cellStyle name="Normal 37 8 2 2 3 4" xfId="15164"/>
    <cellStyle name="Normal 37 8 2 2 4" xfId="4528"/>
    <cellStyle name="Normal 37 8 2 2 4 2" xfId="36142"/>
    <cellStyle name="Normal 37 8 2 2 4 3" xfId="23284"/>
    <cellStyle name="Normal 37 8 2 2 4 4" xfId="13909"/>
    <cellStyle name="Normal 37 8 2 2 5" xfId="32363"/>
    <cellStyle name="Normal 37 8 2 2 6" xfId="22772"/>
    <cellStyle name="Normal 37 8 2 2 7" xfId="10108"/>
    <cellStyle name="Normal 37 8 2 3" xfId="5108"/>
    <cellStyle name="Normal 37 8 2 3 2" xfId="6366"/>
    <cellStyle name="Normal 37 8 2 3 2 2" xfId="37974"/>
    <cellStyle name="Normal 37 8 2 3 2 3" xfId="25117"/>
    <cellStyle name="Normal 37 8 2 3 2 4" xfId="15742"/>
    <cellStyle name="Normal 37 8 2 3 3" xfId="36716"/>
    <cellStyle name="Normal 37 8 2 3 4" xfId="23859"/>
    <cellStyle name="Normal 37 8 2 3 5" xfId="14484"/>
    <cellStyle name="Normal 37 8 2 4" xfId="5588"/>
    <cellStyle name="Normal 37 8 2 4 2" xfId="37196"/>
    <cellStyle name="Normal 37 8 2 4 3" xfId="24339"/>
    <cellStyle name="Normal 37 8 2 4 4" xfId="14964"/>
    <cellStyle name="Normal 37 8 2 5" xfId="4329"/>
    <cellStyle name="Normal 37 8 2 5 2" xfId="35943"/>
    <cellStyle name="Normal 37 8 2 5 3" xfId="23085"/>
    <cellStyle name="Normal 37 8 2 5 4" xfId="13710"/>
    <cellStyle name="Normal 37 8 2 6" xfId="19242"/>
    <cellStyle name="Normal 37 8 2 7" xfId="28618"/>
    <cellStyle name="Normal 37 8 2 8" xfId="32122"/>
    <cellStyle name="Normal 37 8 2 9" xfId="9770"/>
    <cellStyle name="Normal 37 8 20" xfId="2888"/>
    <cellStyle name="Normal 37 8 20 2" xfId="8358"/>
    <cellStyle name="Normal 37 8 20 2 2" xfId="39964"/>
    <cellStyle name="Normal 37 8 20 2 3" xfId="27107"/>
    <cellStyle name="Normal 37 8 20 2 4" xfId="17732"/>
    <cellStyle name="Normal 37 8 20 3" xfId="21454"/>
    <cellStyle name="Normal 37 8 20 4" xfId="30830"/>
    <cellStyle name="Normal 37 8 20 5" xfId="34553"/>
    <cellStyle name="Normal 37 8 20 6" xfId="12320"/>
    <cellStyle name="Normal 37 8 21" xfId="3003"/>
    <cellStyle name="Normal 37 8 21 2" xfId="8472"/>
    <cellStyle name="Normal 37 8 21 2 2" xfId="40078"/>
    <cellStyle name="Normal 37 8 21 2 3" xfId="27221"/>
    <cellStyle name="Normal 37 8 21 2 4" xfId="17846"/>
    <cellStyle name="Normal 37 8 21 3" xfId="21568"/>
    <cellStyle name="Normal 37 8 21 4" xfId="30944"/>
    <cellStyle name="Normal 37 8 21 5" xfId="34667"/>
    <cellStyle name="Normal 37 8 21 6" xfId="12434"/>
    <cellStyle name="Normal 37 8 22" xfId="3118"/>
    <cellStyle name="Normal 37 8 22 2" xfId="8586"/>
    <cellStyle name="Normal 37 8 22 2 2" xfId="40192"/>
    <cellStyle name="Normal 37 8 22 2 3" xfId="27335"/>
    <cellStyle name="Normal 37 8 22 2 4" xfId="17960"/>
    <cellStyle name="Normal 37 8 22 3" xfId="21682"/>
    <cellStyle name="Normal 37 8 22 4" xfId="31058"/>
    <cellStyle name="Normal 37 8 22 5" xfId="34781"/>
    <cellStyle name="Normal 37 8 22 6" xfId="12548"/>
    <cellStyle name="Normal 37 8 23" xfId="3233"/>
    <cellStyle name="Normal 37 8 23 2" xfId="8700"/>
    <cellStyle name="Normal 37 8 23 2 2" xfId="40306"/>
    <cellStyle name="Normal 37 8 23 2 3" xfId="27449"/>
    <cellStyle name="Normal 37 8 23 2 4" xfId="18074"/>
    <cellStyle name="Normal 37 8 23 3" xfId="21796"/>
    <cellStyle name="Normal 37 8 23 4" xfId="31172"/>
    <cellStyle name="Normal 37 8 23 5" xfId="34895"/>
    <cellStyle name="Normal 37 8 23 6" xfId="12662"/>
    <cellStyle name="Normal 37 8 24" xfId="3348"/>
    <cellStyle name="Normal 37 8 24 2" xfId="8814"/>
    <cellStyle name="Normal 37 8 24 2 2" xfId="40420"/>
    <cellStyle name="Normal 37 8 24 2 3" xfId="27563"/>
    <cellStyle name="Normal 37 8 24 2 4" xfId="18188"/>
    <cellStyle name="Normal 37 8 24 3" xfId="21910"/>
    <cellStyle name="Normal 37 8 24 4" xfId="31286"/>
    <cellStyle name="Normal 37 8 24 5" xfId="35009"/>
    <cellStyle name="Normal 37 8 24 6" xfId="12776"/>
    <cellStyle name="Normal 37 8 25" xfId="3466"/>
    <cellStyle name="Normal 37 8 25 2" xfId="8931"/>
    <cellStyle name="Normal 37 8 25 2 2" xfId="40537"/>
    <cellStyle name="Normal 37 8 25 2 3" xfId="27680"/>
    <cellStyle name="Normal 37 8 25 2 4" xfId="18305"/>
    <cellStyle name="Normal 37 8 25 3" xfId="22027"/>
    <cellStyle name="Normal 37 8 25 4" xfId="31403"/>
    <cellStyle name="Normal 37 8 25 5" xfId="35126"/>
    <cellStyle name="Normal 37 8 25 6" xfId="12893"/>
    <cellStyle name="Normal 37 8 26" xfId="3586"/>
    <cellStyle name="Normal 37 8 26 2" xfId="9050"/>
    <cellStyle name="Normal 37 8 26 2 2" xfId="40656"/>
    <cellStyle name="Normal 37 8 26 2 3" xfId="27799"/>
    <cellStyle name="Normal 37 8 26 2 4" xfId="18424"/>
    <cellStyle name="Normal 37 8 26 3" xfId="22146"/>
    <cellStyle name="Normal 37 8 26 4" xfId="31522"/>
    <cellStyle name="Normal 37 8 26 5" xfId="35245"/>
    <cellStyle name="Normal 37 8 26 6" xfId="13012"/>
    <cellStyle name="Normal 37 8 27" xfId="3718"/>
    <cellStyle name="Normal 37 8 27 2" xfId="9181"/>
    <cellStyle name="Normal 37 8 27 2 2" xfId="40787"/>
    <cellStyle name="Normal 37 8 27 2 3" xfId="27930"/>
    <cellStyle name="Normal 37 8 27 2 4" xfId="18555"/>
    <cellStyle name="Normal 37 8 27 3" xfId="22277"/>
    <cellStyle name="Normal 37 8 27 4" xfId="31653"/>
    <cellStyle name="Normal 37 8 27 5" xfId="35376"/>
    <cellStyle name="Normal 37 8 27 6" xfId="13143"/>
    <cellStyle name="Normal 37 8 28" xfId="3834"/>
    <cellStyle name="Normal 37 8 28 2" xfId="9296"/>
    <cellStyle name="Normal 37 8 28 2 2" xfId="40902"/>
    <cellStyle name="Normal 37 8 28 2 3" xfId="28045"/>
    <cellStyle name="Normal 37 8 28 2 4" xfId="18670"/>
    <cellStyle name="Normal 37 8 28 3" xfId="22392"/>
    <cellStyle name="Normal 37 8 28 4" xfId="31768"/>
    <cellStyle name="Normal 37 8 28 5" xfId="35491"/>
    <cellStyle name="Normal 37 8 28 6" xfId="13258"/>
    <cellStyle name="Normal 37 8 29" xfId="3949"/>
    <cellStyle name="Normal 37 8 29 2" xfId="9410"/>
    <cellStyle name="Normal 37 8 29 2 2" xfId="41016"/>
    <cellStyle name="Normal 37 8 29 2 3" xfId="28159"/>
    <cellStyle name="Normal 37 8 29 2 4" xfId="18784"/>
    <cellStyle name="Normal 37 8 29 3" xfId="22506"/>
    <cellStyle name="Normal 37 8 29 4" xfId="31882"/>
    <cellStyle name="Normal 37 8 29 5" xfId="35605"/>
    <cellStyle name="Normal 37 8 29 6" xfId="13372"/>
    <cellStyle name="Normal 37 8 3" xfId="829"/>
    <cellStyle name="Normal 37 8 3 2" xfId="5110"/>
    <cellStyle name="Normal 37 8 3 2 2" xfId="6368"/>
    <cellStyle name="Normal 37 8 3 2 2 2" xfId="37976"/>
    <cellStyle name="Normal 37 8 3 2 2 3" xfId="25119"/>
    <cellStyle name="Normal 37 8 3 2 2 4" xfId="15744"/>
    <cellStyle name="Normal 37 8 3 2 3" xfId="36718"/>
    <cellStyle name="Normal 37 8 3 2 4" xfId="23861"/>
    <cellStyle name="Normal 37 8 3 2 5" xfId="14486"/>
    <cellStyle name="Normal 37 8 3 3" xfId="5789"/>
    <cellStyle name="Normal 37 8 3 3 2" xfId="37397"/>
    <cellStyle name="Normal 37 8 3 3 3" xfId="24540"/>
    <cellStyle name="Normal 37 8 3 3 4" xfId="15165"/>
    <cellStyle name="Normal 37 8 3 4" xfId="4529"/>
    <cellStyle name="Normal 37 8 3 4 2" xfId="36143"/>
    <cellStyle name="Normal 37 8 3 4 3" xfId="23285"/>
    <cellStyle name="Normal 37 8 3 4 4" xfId="13910"/>
    <cellStyle name="Normal 37 8 3 5" xfId="19416"/>
    <cellStyle name="Normal 37 8 3 6" xfId="28792"/>
    <cellStyle name="Normal 37 8 3 7" xfId="32243"/>
    <cellStyle name="Normal 37 8 3 8" xfId="10282"/>
    <cellStyle name="Normal 37 8 30" xfId="553"/>
    <cellStyle name="Normal 37 8 30 2" xfId="9530"/>
    <cellStyle name="Normal 37 8 30 2 2" xfId="41136"/>
    <cellStyle name="Normal 37 8 30 2 3" xfId="28279"/>
    <cellStyle name="Normal 37 8 30 2 4" xfId="18904"/>
    <cellStyle name="Normal 37 8 30 3" xfId="22626"/>
    <cellStyle name="Normal 37 8 30 4" xfId="28520"/>
    <cellStyle name="Normal 37 8 30 5" xfId="32484"/>
    <cellStyle name="Normal 37 8 30 6" xfId="10010"/>
    <cellStyle name="Normal 37 8 31" xfId="432"/>
    <cellStyle name="Normal 37 8 31 2" xfId="5378"/>
    <cellStyle name="Normal 37 8 31 2 2" xfId="36986"/>
    <cellStyle name="Normal 37 8 31 2 3" xfId="24129"/>
    <cellStyle name="Normal 37 8 31 2 4" xfId="14754"/>
    <cellStyle name="Normal 37 8 31 3" xfId="19144"/>
    <cellStyle name="Normal 37 8 31 4" xfId="9890"/>
    <cellStyle name="Normal 37 8 32" xfId="4114"/>
    <cellStyle name="Normal 37 8 32 2" xfId="35728"/>
    <cellStyle name="Normal 37 8 32 3" xfId="22870"/>
    <cellStyle name="Normal 37 8 32 4" xfId="13495"/>
    <cellStyle name="Normal 37 8 33" xfId="19024"/>
    <cellStyle name="Normal 37 8 34" xfId="28400"/>
    <cellStyle name="Normal 37 8 35" xfId="32002"/>
    <cellStyle name="Normal 37 8 36" xfId="9650"/>
    <cellStyle name="Normal 37 8 4" xfId="946"/>
    <cellStyle name="Normal 37 8 4 2" xfId="5111"/>
    <cellStyle name="Normal 37 8 4 2 2" xfId="6369"/>
    <cellStyle name="Normal 37 8 4 2 2 2" xfId="37977"/>
    <cellStyle name="Normal 37 8 4 2 2 3" xfId="25120"/>
    <cellStyle name="Normal 37 8 4 2 2 4" xfId="15745"/>
    <cellStyle name="Normal 37 8 4 2 3" xfId="36719"/>
    <cellStyle name="Normal 37 8 4 2 4" xfId="23862"/>
    <cellStyle name="Normal 37 8 4 2 5" xfId="14487"/>
    <cellStyle name="Normal 37 8 4 3" xfId="5975"/>
    <cellStyle name="Normal 37 8 4 3 2" xfId="37583"/>
    <cellStyle name="Normal 37 8 4 3 3" xfId="24726"/>
    <cellStyle name="Normal 37 8 4 3 4" xfId="15351"/>
    <cellStyle name="Normal 37 8 4 4" xfId="4716"/>
    <cellStyle name="Normal 37 8 4 4 2" xfId="36327"/>
    <cellStyle name="Normal 37 8 4 4 3" xfId="23470"/>
    <cellStyle name="Normal 37 8 4 4 4" xfId="14095"/>
    <cellStyle name="Normal 37 8 4 5" xfId="19532"/>
    <cellStyle name="Normal 37 8 4 6" xfId="28908"/>
    <cellStyle name="Normal 37 8 4 7" xfId="32632"/>
    <cellStyle name="Normal 37 8 4 8" xfId="10398"/>
    <cellStyle name="Normal 37 8 5" xfId="1062"/>
    <cellStyle name="Normal 37 8 5 2" xfId="6365"/>
    <cellStyle name="Normal 37 8 5 2 2" xfId="37973"/>
    <cellStyle name="Normal 37 8 5 2 3" xfId="25116"/>
    <cellStyle name="Normal 37 8 5 2 4" xfId="15741"/>
    <cellStyle name="Normal 37 8 5 3" xfId="5107"/>
    <cellStyle name="Normal 37 8 5 3 2" xfId="36715"/>
    <cellStyle name="Normal 37 8 5 3 3" xfId="23858"/>
    <cellStyle name="Normal 37 8 5 3 4" xfId="14483"/>
    <cellStyle name="Normal 37 8 5 4" xfId="19647"/>
    <cellStyle name="Normal 37 8 5 5" xfId="29023"/>
    <cellStyle name="Normal 37 8 5 6" xfId="32747"/>
    <cellStyle name="Normal 37 8 5 7" xfId="10513"/>
    <cellStyle name="Normal 37 8 6" xfId="1178"/>
    <cellStyle name="Normal 37 8 6 2" xfId="6897"/>
    <cellStyle name="Normal 37 8 6 2 2" xfId="38503"/>
    <cellStyle name="Normal 37 8 6 2 3" xfId="25646"/>
    <cellStyle name="Normal 37 8 6 2 4" xfId="16271"/>
    <cellStyle name="Normal 37 8 6 3" xfId="4231"/>
    <cellStyle name="Normal 37 8 6 3 2" xfId="35845"/>
    <cellStyle name="Normal 37 8 6 3 3" xfId="22987"/>
    <cellStyle name="Normal 37 8 6 3 4" xfId="13612"/>
    <cellStyle name="Normal 37 8 6 4" xfId="19762"/>
    <cellStyle name="Normal 37 8 6 5" xfId="29138"/>
    <cellStyle name="Normal 37 8 6 6" xfId="32862"/>
    <cellStyle name="Normal 37 8 6 7" xfId="10628"/>
    <cellStyle name="Normal 37 8 7" xfId="1293"/>
    <cellStyle name="Normal 37 8 7 2" xfId="5487"/>
    <cellStyle name="Normal 37 8 7 2 2" xfId="37095"/>
    <cellStyle name="Normal 37 8 7 2 3" xfId="24238"/>
    <cellStyle name="Normal 37 8 7 2 4" xfId="14863"/>
    <cellStyle name="Normal 37 8 7 3" xfId="19876"/>
    <cellStyle name="Normal 37 8 7 4" xfId="29252"/>
    <cellStyle name="Normal 37 8 7 5" xfId="32976"/>
    <cellStyle name="Normal 37 8 7 6" xfId="10742"/>
    <cellStyle name="Normal 37 8 8" xfId="1408"/>
    <cellStyle name="Normal 37 8 8 2" xfId="6832"/>
    <cellStyle name="Normal 37 8 8 2 2" xfId="38438"/>
    <cellStyle name="Normal 37 8 8 2 3" xfId="25581"/>
    <cellStyle name="Normal 37 8 8 2 4" xfId="16206"/>
    <cellStyle name="Normal 37 8 8 3" xfId="19990"/>
    <cellStyle name="Normal 37 8 8 4" xfId="29366"/>
    <cellStyle name="Normal 37 8 8 5" xfId="33090"/>
    <cellStyle name="Normal 37 8 8 6" xfId="10856"/>
    <cellStyle name="Normal 37 8 9" xfId="1523"/>
    <cellStyle name="Normal 37 8 9 2" xfId="6781"/>
    <cellStyle name="Normal 37 8 9 2 2" xfId="38387"/>
    <cellStyle name="Normal 37 8 9 2 3" xfId="25530"/>
    <cellStyle name="Normal 37 8 9 2 4" xfId="16155"/>
    <cellStyle name="Normal 37 8 9 3" xfId="20104"/>
    <cellStyle name="Normal 37 8 9 4" xfId="29480"/>
    <cellStyle name="Normal 37 8 9 5" xfId="33204"/>
    <cellStyle name="Normal 37 8 9 6" xfId="10970"/>
    <cellStyle name="Normal 37 9" xfId="230"/>
    <cellStyle name="Normal 37 9 2" xfId="592"/>
    <cellStyle name="Normal 37 9 2 2" xfId="5113"/>
    <cellStyle name="Normal 37 9 2 2 2" xfId="6371"/>
    <cellStyle name="Normal 37 9 2 2 2 2" xfId="37979"/>
    <cellStyle name="Normal 37 9 2 2 2 3" xfId="25122"/>
    <cellStyle name="Normal 37 9 2 2 2 4" xfId="15747"/>
    <cellStyle name="Normal 37 9 2 2 3" xfId="36721"/>
    <cellStyle name="Normal 37 9 2 2 4" xfId="23864"/>
    <cellStyle name="Normal 37 9 2 2 5" xfId="14489"/>
    <cellStyle name="Normal 37 9 2 3" xfId="5790"/>
    <cellStyle name="Normal 37 9 2 3 2" xfId="37398"/>
    <cellStyle name="Normal 37 9 2 3 3" xfId="24541"/>
    <cellStyle name="Normal 37 9 2 3 4" xfId="15166"/>
    <cellStyle name="Normal 37 9 2 4" xfId="4530"/>
    <cellStyle name="Normal 37 9 2 4 2" xfId="36144"/>
    <cellStyle name="Normal 37 9 2 4 3" xfId="23286"/>
    <cellStyle name="Normal 37 9 2 4 4" xfId="13911"/>
    <cellStyle name="Normal 37 9 2 5" xfId="32281"/>
    <cellStyle name="Normal 37 9 2 6" xfId="22735"/>
    <cellStyle name="Normal 37 9 2 7" xfId="10048"/>
    <cellStyle name="Normal 37 9 3" xfId="5112"/>
    <cellStyle name="Normal 37 9 3 2" xfId="6370"/>
    <cellStyle name="Normal 37 9 3 2 2" xfId="37978"/>
    <cellStyle name="Normal 37 9 3 2 3" xfId="25121"/>
    <cellStyle name="Normal 37 9 3 2 4" xfId="15746"/>
    <cellStyle name="Normal 37 9 3 3" xfId="36720"/>
    <cellStyle name="Normal 37 9 3 4" xfId="23863"/>
    <cellStyle name="Normal 37 9 3 5" xfId="14488"/>
    <cellStyle name="Normal 37 9 4" xfId="5527"/>
    <cellStyle name="Normal 37 9 4 2" xfId="37135"/>
    <cellStyle name="Normal 37 9 4 3" xfId="24278"/>
    <cellStyle name="Normal 37 9 4 4" xfId="14903"/>
    <cellStyle name="Normal 37 9 5" xfId="4269"/>
    <cellStyle name="Normal 37 9 5 2" xfId="35883"/>
    <cellStyle name="Normal 37 9 5 3" xfId="23025"/>
    <cellStyle name="Normal 37 9 5 4" xfId="13650"/>
    <cellStyle name="Normal 37 9 6" xfId="19182"/>
    <cellStyle name="Normal 37 9 7" xfId="28558"/>
    <cellStyle name="Normal 37 9 8" xfId="32040"/>
    <cellStyle name="Normal 37 9 9" xfId="9688"/>
    <cellStyle name="Normal 38" xfId="106"/>
    <cellStyle name="Normal 38 10" xfId="747"/>
    <cellStyle name="Normal 38 10 2" xfId="5115"/>
    <cellStyle name="Normal 38 10 2 2" xfId="6373"/>
    <cellStyle name="Normal 38 10 2 2 2" xfId="37981"/>
    <cellStyle name="Normal 38 10 2 2 3" xfId="25124"/>
    <cellStyle name="Normal 38 10 2 2 4" xfId="15749"/>
    <cellStyle name="Normal 38 10 2 3" xfId="36723"/>
    <cellStyle name="Normal 38 10 2 4" xfId="23866"/>
    <cellStyle name="Normal 38 10 2 5" xfId="14491"/>
    <cellStyle name="Normal 38 10 3" xfId="5791"/>
    <cellStyle name="Normal 38 10 3 2" xfId="37399"/>
    <cellStyle name="Normal 38 10 3 3" xfId="24542"/>
    <cellStyle name="Normal 38 10 3 4" xfId="15167"/>
    <cellStyle name="Normal 38 10 4" xfId="4531"/>
    <cellStyle name="Normal 38 10 4 2" xfId="36145"/>
    <cellStyle name="Normal 38 10 4 3" xfId="23287"/>
    <cellStyle name="Normal 38 10 4 4" xfId="13912"/>
    <cellStyle name="Normal 38 10 5" xfId="19335"/>
    <cellStyle name="Normal 38 10 6" xfId="28711"/>
    <cellStyle name="Normal 38 10 7" xfId="32162"/>
    <cellStyle name="Normal 38 10 8" xfId="10201"/>
    <cellStyle name="Normal 38 11" xfId="717"/>
    <cellStyle name="Normal 38 11 2" xfId="5116"/>
    <cellStyle name="Normal 38 11 2 2" xfId="6374"/>
    <cellStyle name="Normal 38 11 2 2 2" xfId="37982"/>
    <cellStyle name="Normal 38 11 2 2 3" xfId="25125"/>
    <cellStyle name="Normal 38 11 2 2 4" xfId="15750"/>
    <cellStyle name="Normal 38 11 2 3" xfId="36724"/>
    <cellStyle name="Normal 38 11 2 4" xfId="23867"/>
    <cellStyle name="Normal 38 11 2 5" xfId="14492"/>
    <cellStyle name="Normal 38 11 3" xfId="5894"/>
    <cellStyle name="Normal 38 11 3 2" xfId="37502"/>
    <cellStyle name="Normal 38 11 3 3" xfId="24645"/>
    <cellStyle name="Normal 38 11 3 4" xfId="15270"/>
    <cellStyle name="Normal 38 11 4" xfId="4635"/>
    <cellStyle name="Normal 38 11 4 2" xfId="36246"/>
    <cellStyle name="Normal 38 11 4 3" xfId="23389"/>
    <cellStyle name="Normal 38 11 4 4" xfId="14014"/>
    <cellStyle name="Normal 38 11 5" xfId="19305"/>
    <cellStyle name="Normal 38 11 6" xfId="28681"/>
    <cellStyle name="Normal 38 11 7" xfId="32525"/>
    <cellStyle name="Normal 38 11 8" xfId="10171"/>
    <cellStyle name="Normal 38 12" xfId="738"/>
    <cellStyle name="Normal 38 12 2" xfId="6372"/>
    <cellStyle name="Normal 38 12 2 2" xfId="37980"/>
    <cellStyle name="Normal 38 12 2 3" xfId="25123"/>
    <cellStyle name="Normal 38 12 2 4" xfId="15748"/>
    <cellStyle name="Normal 38 12 3" xfId="5114"/>
    <cellStyle name="Normal 38 12 3 2" xfId="36722"/>
    <cellStyle name="Normal 38 12 3 3" xfId="23865"/>
    <cellStyle name="Normal 38 12 3 4" xfId="14490"/>
    <cellStyle name="Normal 38 12 4" xfId="19326"/>
    <cellStyle name="Normal 38 12 5" xfId="28702"/>
    <cellStyle name="Normal 38 12 6" xfId="32546"/>
    <cellStyle name="Normal 38 12 7" xfId="10192"/>
    <cellStyle name="Normal 38 13" xfId="726"/>
    <cellStyle name="Normal 38 13 2" xfId="6620"/>
    <cellStyle name="Normal 38 13 2 2" xfId="38228"/>
    <cellStyle name="Normal 38 13 2 3" xfId="25371"/>
    <cellStyle name="Normal 38 13 2 4" xfId="15996"/>
    <cellStyle name="Normal 38 13 3" xfId="4150"/>
    <cellStyle name="Normal 38 13 3 2" xfId="35764"/>
    <cellStyle name="Normal 38 13 3 3" xfId="22906"/>
    <cellStyle name="Normal 38 13 3 4" xfId="13531"/>
    <cellStyle name="Normal 38 13 4" xfId="19314"/>
    <cellStyle name="Normal 38 13 5" xfId="28690"/>
    <cellStyle name="Normal 38 13 6" xfId="32534"/>
    <cellStyle name="Normal 38 13 7" xfId="10180"/>
    <cellStyle name="Normal 38 14" xfId="741"/>
    <cellStyle name="Normal 38 14 2" xfId="5404"/>
    <cellStyle name="Normal 38 14 2 2" xfId="37012"/>
    <cellStyle name="Normal 38 14 2 3" xfId="24155"/>
    <cellStyle name="Normal 38 14 2 4" xfId="14780"/>
    <cellStyle name="Normal 38 14 3" xfId="19329"/>
    <cellStyle name="Normal 38 14 4" xfId="28705"/>
    <cellStyle name="Normal 38 14 5" xfId="32549"/>
    <cellStyle name="Normal 38 14 6" xfId="10195"/>
    <cellStyle name="Normal 38 15" xfId="721"/>
    <cellStyle name="Normal 38 15 2" xfId="5545"/>
    <cellStyle name="Normal 38 15 2 2" xfId="37153"/>
    <cellStyle name="Normal 38 15 2 3" xfId="24296"/>
    <cellStyle name="Normal 38 15 2 4" xfId="14921"/>
    <cellStyle name="Normal 38 15 3" xfId="19309"/>
    <cellStyle name="Normal 38 15 4" xfId="28685"/>
    <cellStyle name="Normal 38 15 5" xfId="32529"/>
    <cellStyle name="Normal 38 15 6" xfId="10175"/>
    <cellStyle name="Normal 38 16" xfId="734"/>
    <cellStyle name="Normal 38 16 2" xfId="6636"/>
    <cellStyle name="Normal 38 16 2 2" xfId="38244"/>
    <cellStyle name="Normal 38 16 2 3" xfId="25387"/>
    <cellStyle name="Normal 38 16 2 4" xfId="16012"/>
    <cellStyle name="Normal 38 16 3" xfId="19322"/>
    <cellStyle name="Normal 38 16 4" xfId="28698"/>
    <cellStyle name="Normal 38 16 5" xfId="32542"/>
    <cellStyle name="Normal 38 16 6" xfId="10188"/>
    <cellStyle name="Normal 38 17" xfId="1573"/>
    <cellStyle name="Normal 38 17 2" xfId="7054"/>
    <cellStyle name="Normal 38 17 2 2" xfId="38660"/>
    <cellStyle name="Normal 38 17 2 3" xfId="25803"/>
    <cellStyle name="Normal 38 17 2 4" xfId="16428"/>
    <cellStyle name="Normal 38 17 3" xfId="20150"/>
    <cellStyle name="Normal 38 17 4" xfId="29526"/>
    <cellStyle name="Normal 38 17 5" xfId="33249"/>
    <cellStyle name="Normal 38 17 6" xfId="11016"/>
    <cellStyle name="Normal 38 18" xfId="1568"/>
    <cellStyle name="Normal 38 18 2" xfId="7049"/>
    <cellStyle name="Normal 38 18 2 2" xfId="38655"/>
    <cellStyle name="Normal 38 18 2 3" xfId="25798"/>
    <cellStyle name="Normal 38 18 2 4" xfId="16423"/>
    <cellStyle name="Normal 38 18 3" xfId="20145"/>
    <cellStyle name="Normal 38 18 4" xfId="29521"/>
    <cellStyle name="Normal 38 18 5" xfId="33244"/>
    <cellStyle name="Normal 38 18 6" xfId="11011"/>
    <cellStyle name="Normal 38 19" xfId="1862"/>
    <cellStyle name="Normal 38 19 2" xfId="7341"/>
    <cellStyle name="Normal 38 19 2 2" xfId="38947"/>
    <cellStyle name="Normal 38 19 2 3" xfId="26090"/>
    <cellStyle name="Normal 38 19 2 4" xfId="16715"/>
    <cellStyle name="Normal 38 19 3" xfId="20437"/>
    <cellStyle name="Normal 38 19 4" xfId="29813"/>
    <cellStyle name="Normal 38 19 5" xfId="33536"/>
    <cellStyle name="Normal 38 19 6" xfId="11303"/>
    <cellStyle name="Normal 38 2" xfId="112"/>
    <cellStyle name="Normal 38 2 10" xfId="868"/>
    <cellStyle name="Normal 38 2 10 2" xfId="5118"/>
    <cellStyle name="Normal 38 2 10 2 2" xfId="6376"/>
    <cellStyle name="Normal 38 2 10 2 2 2" xfId="37984"/>
    <cellStyle name="Normal 38 2 10 2 2 3" xfId="25127"/>
    <cellStyle name="Normal 38 2 10 2 2 4" xfId="15752"/>
    <cellStyle name="Normal 38 2 10 2 3" xfId="36726"/>
    <cellStyle name="Normal 38 2 10 2 4" xfId="23869"/>
    <cellStyle name="Normal 38 2 10 2 5" xfId="14494"/>
    <cellStyle name="Normal 38 2 10 3" xfId="5899"/>
    <cellStyle name="Normal 38 2 10 3 2" xfId="37507"/>
    <cellStyle name="Normal 38 2 10 3 3" xfId="24650"/>
    <cellStyle name="Normal 38 2 10 3 4" xfId="15275"/>
    <cellStyle name="Normal 38 2 10 4" xfId="4640"/>
    <cellStyle name="Normal 38 2 10 4 2" xfId="36251"/>
    <cellStyle name="Normal 38 2 10 4 3" xfId="23394"/>
    <cellStyle name="Normal 38 2 10 4 4" xfId="14019"/>
    <cellStyle name="Normal 38 2 10 5" xfId="19455"/>
    <cellStyle name="Normal 38 2 10 6" xfId="28831"/>
    <cellStyle name="Normal 38 2 10 7" xfId="32555"/>
    <cellStyle name="Normal 38 2 10 8" xfId="10321"/>
    <cellStyle name="Normal 38 2 11" xfId="984"/>
    <cellStyle name="Normal 38 2 11 2" xfId="6375"/>
    <cellStyle name="Normal 38 2 11 2 2" xfId="37983"/>
    <cellStyle name="Normal 38 2 11 2 3" xfId="25126"/>
    <cellStyle name="Normal 38 2 11 2 4" xfId="15751"/>
    <cellStyle name="Normal 38 2 11 3" xfId="5117"/>
    <cellStyle name="Normal 38 2 11 3 2" xfId="36725"/>
    <cellStyle name="Normal 38 2 11 3 3" xfId="23868"/>
    <cellStyle name="Normal 38 2 11 3 4" xfId="14493"/>
    <cellStyle name="Normal 38 2 11 4" xfId="19570"/>
    <cellStyle name="Normal 38 2 11 5" xfId="28946"/>
    <cellStyle name="Normal 38 2 11 6" xfId="32670"/>
    <cellStyle name="Normal 38 2 11 7" xfId="10436"/>
    <cellStyle name="Normal 38 2 12" xfId="1101"/>
    <cellStyle name="Normal 38 2 12 2" xfId="6934"/>
    <cellStyle name="Normal 38 2 12 2 2" xfId="38540"/>
    <cellStyle name="Normal 38 2 12 2 3" xfId="25683"/>
    <cellStyle name="Normal 38 2 12 2 4" xfId="16308"/>
    <cellStyle name="Normal 38 2 12 3" xfId="4155"/>
    <cellStyle name="Normal 38 2 12 3 2" xfId="35769"/>
    <cellStyle name="Normal 38 2 12 3 3" xfId="22911"/>
    <cellStyle name="Normal 38 2 12 3 4" xfId="13536"/>
    <cellStyle name="Normal 38 2 12 4" xfId="19686"/>
    <cellStyle name="Normal 38 2 12 5" xfId="29062"/>
    <cellStyle name="Normal 38 2 12 6" xfId="32786"/>
    <cellStyle name="Normal 38 2 12 7" xfId="10552"/>
    <cellStyle name="Normal 38 2 13" xfId="1216"/>
    <cellStyle name="Normal 38 2 13 2" xfId="5410"/>
    <cellStyle name="Normal 38 2 13 2 2" xfId="37018"/>
    <cellStyle name="Normal 38 2 13 2 3" xfId="24161"/>
    <cellStyle name="Normal 38 2 13 2 4" xfId="14786"/>
    <cellStyle name="Normal 38 2 13 3" xfId="19800"/>
    <cellStyle name="Normal 38 2 13 4" xfId="29176"/>
    <cellStyle name="Normal 38 2 13 5" xfId="32900"/>
    <cellStyle name="Normal 38 2 13 6" xfId="10666"/>
    <cellStyle name="Normal 38 2 14" xfId="1331"/>
    <cellStyle name="Normal 38 2 14 2" xfId="6742"/>
    <cellStyle name="Normal 38 2 14 2 2" xfId="38348"/>
    <cellStyle name="Normal 38 2 14 2 3" xfId="25491"/>
    <cellStyle name="Normal 38 2 14 2 4" xfId="16116"/>
    <cellStyle name="Normal 38 2 14 3" xfId="19914"/>
    <cellStyle name="Normal 38 2 14 4" xfId="29290"/>
    <cellStyle name="Normal 38 2 14 5" xfId="33014"/>
    <cellStyle name="Normal 38 2 14 6" xfId="10780"/>
    <cellStyle name="Normal 38 2 15" xfId="1446"/>
    <cellStyle name="Normal 38 2 15 2" xfId="6776"/>
    <cellStyle name="Normal 38 2 15 2 2" xfId="38382"/>
    <cellStyle name="Normal 38 2 15 2 3" xfId="25525"/>
    <cellStyle name="Normal 38 2 15 2 4" xfId="16150"/>
    <cellStyle name="Normal 38 2 15 3" xfId="20028"/>
    <cellStyle name="Normal 38 2 15 4" xfId="29404"/>
    <cellStyle name="Normal 38 2 15 5" xfId="33128"/>
    <cellStyle name="Normal 38 2 15 6" xfId="10894"/>
    <cellStyle name="Normal 38 2 16" xfId="1578"/>
    <cellStyle name="Normal 38 2 16 2" xfId="7059"/>
    <cellStyle name="Normal 38 2 16 2 2" xfId="38665"/>
    <cellStyle name="Normal 38 2 16 2 3" xfId="25808"/>
    <cellStyle name="Normal 38 2 16 2 4" xfId="16433"/>
    <cellStyle name="Normal 38 2 16 3" xfId="20155"/>
    <cellStyle name="Normal 38 2 16 4" xfId="29531"/>
    <cellStyle name="Normal 38 2 16 5" xfId="33254"/>
    <cellStyle name="Normal 38 2 16 6" xfId="11021"/>
    <cellStyle name="Normal 38 2 17" xfId="1694"/>
    <cellStyle name="Normal 38 2 17 2" xfId="7174"/>
    <cellStyle name="Normal 38 2 17 2 2" xfId="38780"/>
    <cellStyle name="Normal 38 2 17 2 3" xfId="25923"/>
    <cellStyle name="Normal 38 2 17 2 4" xfId="16548"/>
    <cellStyle name="Normal 38 2 17 3" xfId="20270"/>
    <cellStyle name="Normal 38 2 17 4" xfId="29646"/>
    <cellStyle name="Normal 38 2 17 5" xfId="33369"/>
    <cellStyle name="Normal 38 2 17 6" xfId="11136"/>
    <cellStyle name="Normal 38 2 18" xfId="1867"/>
    <cellStyle name="Normal 38 2 18 2" xfId="7346"/>
    <cellStyle name="Normal 38 2 18 2 2" xfId="38952"/>
    <cellStyle name="Normal 38 2 18 2 3" xfId="26095"/>
    <cellStyle name="Normal 38 2 18 2 4" xfId="16720"/>
    <cellStyle name="Normal 38 2 18 3" xfId="20442"/>
    <cellStyle name="Normal 38 2 18 4" xfId="29818"/>
    <cellStyle name="Normal 38 2 18 5" xfId="33541"/>
    <cellStyle name="Normal 38 2 18 6" xfId="11308"/>
    <cellStyle name="Normal 38 2 19" xfId="1984"/>
    <cellStyle name="Normal 38 2 19 2" xfId="7462"/>
    <cellStyle name="Normal 38 2 19 2 2" xfId="39068"/>
    <cellStyle name="Normal 38 2 19 2 3" xfId="26211"/>
    <cellStyle name="Normal 38 2 19 2 4" xfId="16836"/>
    <cellStyle name="Normal 38 2 19 3" xfId="20558"/>
    <cellStyle name="Normal 38 2 19 4" xfId="29934"/>
    <cellStyle name="Normal 38 2 19 5" xfId="33657"/>
    <cellStyle name="Normal 38 2 19 6" xfId="11424"/>
    <cellStyle name="Normal 38 2 2" xfId="133"/>
    <cellStyle name="Normal 38 2 2 10" xfId="1465"/>
    <cellStyle name="Normal 38 2 2 10 2" xfId="6681"/>
    <cellStyle name="Normal 38 2 2 10 2 2" xfId="38287"/>
    <cellStyle name="Normal 38 2 2 10 2 3" xfId="25430"/>
    <cellStyle name="Normal 38 2 2 10 2 4" xfId="16055"/>
    <cellStyle name="Normal 38 2 2 10 3" xfId="20046"/>
    <cellStyle name="Normal 38 2 2 10 4" xfId="29422"/>
    <cellStyle name="Normal 38 2 2 10 5" xfId="33146"/>
    <cellStyle name="Normal 38 2 2 10 6" xfId="10912"/>
    <cellStyle name="Normal 38 2 2 11" xfId="1597"/>
    <cellStyle name="Normal 38 2 2 11 2" xfId="7077"/>
    <cellStyle name="Normal 38 2 2 11 2 2" xfId="38683"/>
    <cellStyle name="Normal 38 2 2 11 2 3" xfId="25826"/>
    <cellStyle name="Normal 38 2 2 11 2 4" xfId="16451"/>
    <cellStyle name="Normal 38 2 2 11 3" xfId="20173"/>
    <cellStyle name="Normal 38 2 2 11 4" xfId="29549"/>
    <cellStyle name="Normal 38 2 2 11 5" xfId="33272"/>
    <cellStyle name="Normal 38 2 2 11 6" xfId="11039"/>
    <cellStyle name="Normal 38 2 2 12" xfId="1713"/>
    <cellStyle name="Normal 38 2 2 12 2" xfId="7192"/>
    <cellStyle name="Normal 38 2 2 12 2 2" xfId="38798"/>
    <cellStyle name="Normal 38 2 2 12 2 3" xfId="25941"/>
    <cellStyle name="Normal 38 2 2 12 2 4" xfId="16566"/>
    <cellStyle name="Normal 38 2 2 12 3" xfId="20288"/>
    <cellStyle name="Normal 38 2 2 12 4" xfId="29664"/>
    <cellStyle name="Normal 38 2 2 12 5" xfId="33387"/>
    <cellStyle name="Normal 38 2 2 12 6" xfId="11154"/>
    <cellStyle name="Normal 38 2 2 13" xfId="1887"/>
    <cellStyle name="Normal 38 2 2 13 2" xfId="7365"/>
    <cellStyle name="Normal 38 2 2 13 2 2" xfId="38971"/>
    <cellStyle name="Normal 38 2 2 13 2 3" xfId="26114"/>
    <cellStyle name="Normal 38 2 2 13 2 4" xfId="16739"/>
    <cellStyle name="Normal 38 2 2 13 3" xfId="20461"/>
    <cellStyle name="Normal 38 2 2 13 4" xfId="29837"/>
    <cellStyle name="Normal 38 2 2 13 5" xfId="33560"/>
    <cellStyle name="Normal 38 2 2 13 6" xfId="11327"/>
    <cellStyle name="Normal 38 2 2 14" xfId="2005"/>
    <cellStyle name="Normal 38 2 2 14 2" xfId="7482"/>
    <cellStyle name="Normal 38 2 2 14 2 2" xfId="39088"/>
    <cellStyle name="Normal 38 2 2 14 2 3" xfId="26231"/>
    <cellStyle name="Normal 38 2 2 14 2 4" xfId="16856"/>
    <cellStyle name="Normal 38 2 2 14 3" xfId="20578"/>
    <cellStyle name="Normal 38 2 2 14 4" xfId="29954"/>
    <cellStyle name="Normal 38 2 2 14 5" xfId="33677"/>
    <cellStyle name="Normal 38 2 2 14 6" xfId="11444"/>
    <cellStyle name="Normal 38 2 2 15" xfId="2122"/>
    <cellStyle name="Normal 38 2 2 15 2" xfId="7598"/>
    <cellStyle name="Normal 38 2 2 15 2 2" xfId="39204"/>
    <cellStyle name="Normal 38 2 2 15 2 3" xfId="26347"/>
    <cellStyle name="Normal 38 2 2 15 2 4" xfId="16972"/>
    <cellStyle name="Normal 38 2 2 15 3" xfId="20694"/>
    <cellStyle name="Normal 38 2 2 15 4" xfId="30070"/>
    <cellStyle name="Normal 38 2 2 15 5" xfId="33793"/>
    <cellStyle name="Normal 38 2 2 15 6" xfId="11560"/>
    <cellStyle name="Normal 38 2 2 16" xfId="2241"/>
    <cellStyle name="Normal 38 2 2 16 2" xfId="7716"/>
    <cellStyle name="Normal 38 2 2 16 2 2" xfId="39322"/>
    <cellStyle name="Normal 38 2 2 16 2 3" xfId="26465"/>
    <cellStyle name="Normal 38 2 2 16 2 4" xfId="17090"/>
    <cellStyle name="Normal 38 2 2 16 3" xfId="20812"/>
    <cellStyle name="Normal 38 2 2 16 4" xfId="30188"/>
    <cellStyle name="Normal 38 2 2 16 5" xfId="33911"/>
    <cellStyle name="Normal 38 2 2 16 6" xfId="11678"/>
    <cellStyle name="Normal 38 2 2 17" xfId="2360"/>
    <cellStyle name="Normal 38 2 2 17 2" xfId="7834"/>
    <cellStyle name="Normal 38 2 2 17 2 2" xfId="39440"/>
    <cellStyle name="Normal 38 2 2 17 2 3" xfId="26583"/>
    <cellStyle name="Normal 38 2 2 17 2 4" xfId="17208"/>
    <cellStyle name="Normal 38 2 2 17 3" xfId="20930"/>
    <cellStyle name="Normal 38 2 2 17 4" xfId="30306"/>
    <cellStyle name="Normal 38 2 2 17 5" xfId="34029"/>
    <cellStyle name="Normal 38 2 2 17 6" xfId="11796"/>
    <cellStyle name="Normal 38 2 2 18" xfId="2477"/>
    <cellStyle name="Normal 38 2 2 18 2" xfId="7950"/>
    <cellStyle name="Normal 38 2 2 18 2 2" xfId="39556"/>
    <cellStyle name="Normal 38 2 2 18 2 3" xfId="26699"/>
    <cellStyle name="Normal 38 2 2 18 2 4" xfId="17324"/>
    <cellStyle name="Normal 38 2 2 18 3" xfId="21046"/>
    <cellStyle name="Normal 38 2 2 18 4" xfId="30422"/>
    <cellStyle name="Normal 38 2 2 18 5" xfId="34145"/>
    <cellStyle name="Normal 38 2 2 18 6" xfId="11912"/>
    <cellStyle name="Normal 38 2 2 19" xfId="2595"/>
    <cellStyle name="Normal 38 2 2 19 2" xfId="8067"/>
    <cellStyle name="Normal 38 2 2 19 2 2" xfId="39673"/>
    <cellStyle name="Normal 38 2 2 19 2 3" xfId="26816"/>
    <cellStyle name="Normal 38 2 2 19 2 4" xfId="17441"/>
    <cellStyle name="Normal 38 2 2 19 3" xfId="21163"/>
    <cellStyle name="Normal 38 2 2 19 4" xfId="30539"/>
    <cellStyle name="Normal 38 2 2 19 5" xfId="34262"/>
    <cellStyle name="Normal 38 2 2 19 6" xfId="12029"/>
    <cellStyle name="Normal 38 2 2 2" xfId="205"/>
    <cellStyle name="Normal 38 2 2 2 10" xfId="1669"/>
    <cellStyle name="Normal 38 2 2 2 10 2" xfId="7149"/>
    <cellStyle name="Normal 38 2 2 2 10 2 2" xfId="38755"/>
    <cellStyle name="Normal 38 2 2 2 10 2 3" xfId="25898"/>
    <cellStyle name="Normal 38 2 2 2 10 2 4" xfId="16523"/>
    <cellStyle name="Normal 38 2 2 2 10 3" xfId="20245"/>
    <cellStyle name="Normal 38 2 2 2 10 4" xfId="29621"/>
    <cellStyle name="Normal 38 2 2 2 10 5" xfId="33344"/>
    <cellStyle name="Normal 38 2 2 2 10 6" xfId="11111"/>
    <cellStyle name="Normal 38 2 2 2 11" xfId="1785"/>
    <cellStyle name="Normal 38 2 2 2 11 2" xfId="7264"/>
    <cellStyle name="Normal 38 2 2 2 11 2 2" xfId="38870"/>
    <cellStyle name="Normal 38 2 2 2 11 2 3" xfId="26013"/>
    <cellStyle name="Normal 38 2 2 2 11 2 4" xfId="16638"/>
    <cellStyle name="Normal 38 2 2 2 11 3" xfId="20360"/>
    <cellStyle name="Normal 38 2 2 2 11 4" xfId="29736"/>
    <cellStyle name="Normal 38 2 2 2 11 5" xfId="33459"/>
    <cellStyle name="Normal 38 2 2 2 11 6" xfId="11226"/>
    <cellStyle name="Normal 38 2 2 2 12" xfId="1959"/>
    <cellStyle name="Normal 38 2 2 2 12 2" xfId="7437"/>
    <cellStyle name="Normal 38 2 2 2 12 2 2" xfId="39043"/>
    <cellStyle name="Normal 38 2 2 2 12 2 3" xfId="26186"/>
    <cellStyle name="Normal 38 2 2 2 12 2 4" xfId="16811"/>
    <cellStyle name="Normal 38 2 2 2 12 3" xfId="20533"/>
    <cellStyle name="Normal 38 2 2 2 12 4" xfId="29909"/>
    <cellStyle name="Normal 38 2 2 2 12 5" xfId="33632"/>
    <cellStyle name="Normal 38 2 2 2 12 6" xfId="11399"/>
    <cellStyle name="Normal 38 2 2 2 13" xfId="2077"/>
    <cellStyle name="Normal 38 2 2 2 13 2" xfId="7554"/>
    <cellStyle name="Normal 38 2 2 2 13 2 2" xfId="39160"/>
    <cellStyle name="Normal 38 2 2 2 13 2 3" xfId="26303"/>
    <cellStyle name="Normal 38 2 2 2 13 2 4" xfId="16928"/>
    <cellStyle name="Normal 38 2 2 2 13 3" xfId="20650"/>
    <cellStyle name="Normal 38 2 2 2 13 4" xfId="30026"/>
    <cellStyle name="Normal 38 2 2 2 13 5" xfId="33749"/>
    <cellStyle name="Normal 38 2 2 2 13 6" xfId="11516"/>
    <cellStyle name="Normal 38 2 2 2 14" xfId="2194"/>
    <cellStyle name="Normal 38 2 2 2 14 2" xfId="7670"/>
    <cellStyle name="Normal 38 2 2 2 14 2 2" xfId="39276"/>
    <cellStyle name="Normal 38 2 2 2 14 2 3" xfId="26419"/>
    <cellStyle name="Normal 38 2 2 2 14 2 4" xfId="17044"/>
    <cellStyle name="Normal 38 2 2 2 14 3" xfId="20766"/>
    <cellStyle name="Normal 38 2 2 2 14 4" xfId="30142"/>
    <cellStyle name="Normal 38 2 2 2 14 5" xfId="33865"/>
    <cellStyle name="Normal 38 2 2 2 14 6" xfId="11632"/>
    <cellStyle name="Normal 38 2 2 2 15" xfId="2313"/>
    <cellStyle name="Normal 38 2 2 2 15 2" xfId="7788"/>
    <cellStyle name="Normal 38 2 2 2 15 2 2" xfId="39394"/>
    <cellStyle name="Normal 38 2 2 2 15 2 3" xfId="26537"/>
    <cellStyle name="Normal 38 2 2 2 15 2 4" xfId="17162"/>
    <cellStyle name="Normal 38 2 2 2 15 3" xfId="20884"/>
    <cellStyle name="Normal 38 2 2 2 15 4" xfId="30260"/>
    <cellStyle name="Normal 38 2 2 2 15 5" xfId="33983"/>
    <cellStyle name="Normal 38 2 2 2 15 6" xfId="11750"/>
    <cellStyle name="Normal 38 2 2 2 16" xfId="2432"/>
    <cellStyle name="Normal 38 2 2 2 16 2" xfId="7906"/>
    <cellStyle name="Normal 38 2 2 2 16 2 2" xfId="39512"/>
    <cellStyle name="Normal 38 2 2 2 16 2 3" xfId="26655"/>
    <cellStyle name="Normal 38 2 2 2 16 2 4" xfId="17280"/>
    <cellStyle name="Normal 38 2 2 2 16 3" xfId="21002"/>
    <cellStyle name="Normal 38 2 2 2 16 4" xfId="30378"/>
    <cellStyle name="Normal 38 2 2 2 16 5" xfId="34101"/>
    <cellStyle name="Normal 38 2 2 2 16 6" xfId="11868"/>
    <cellStyle name="Normal 38 2 2 2 17" xfId="2549"/>
    <cellStyle name="Normal 38 2 2 2 17 2" xfId="8022"/>
    <cellStyle name="Normal 38 2 2 2 17 2 2" xfId="39628"/>
    <cellStyle name="Normal 38 2 2 2 17 2 3" xfId="26771"/>
    <cellStyle name="Normal 38 2 2 2 17 2 4" xfId="17396"/>
    <cellStyle name="Normal 38 2 2 2 17 3" xfId="21118"/>
    <cellStyle name="Normal 38 2 2 2 17 4" xfId="30494"/>
    <cellStyle name="Normal 38 2 2 2 17 5" xfId="34217"/>
    <cellStyle name="Normal 38 2 2 2 17 6" xfId="11984"/>
    <cellStyle name="Normal 38 2 2 2 18" xfId="2667"/>
    <cellStyle name="Normal 38 2 2 2 18 2" xfId="8139"/>
    <cellStyle name="Normal 38 2 2 2 18 2 2" xfId="39745"/>
    <cellStyle name="Normal 38 2 2 2 18 2 3" xfId="26888"/>
    <cellStyle name="Normal 38 2 2 2 18 2 4" xfId="17513"/>
    <cellStyle name="Normal 38 2 2 2 18 3" xfId="21235"/>
    <cellStyle name="Normal 38 2 2 2 18 4" xfId="30611"/>
    <cellStyle name="Normal 38 2 2 2 18 5" xfId="34334"/>
    <cellStyle name="Normal 38 2 2 2 18 6" xfId="12101"/>
    <cellStyle name="Normal 38 2 2 2 19" xfId="2787"/>
    <cellStyle name="Normal 38 2 2 2 19 2" xfId="8258"/>
    <cellStyle name="Normal 38 2 2 2 19 2 2" xfId="39864"/>
    <cellStyle name="Normal 38 2 2 2 19 2 3" xfId="27007"/>
    <cellStyle name="Normal 38 2 2 2 19 2 4" xfId="17632"/>
    <cellStyle name="Normal 38 2 2 2 19 3" xfId="21354"/>
    <cellStyle name="Normal 38 2 2 2 19 4" xfId="30730"/>
    <cellStyle name="Normal 38 2 2 2 19 5" xfId="34453"/>
    <cellStyle name="Normal 38 2 2 2 19 6" xfId="12220"/>
    <cellStyle name="Normal 38 2 2 2 2" xfId="326"/>
    <cellStyle name="Normal 38 2 2 2 2 2" xfId="678"/>
    <cellStyle name="Normal 38 2 2 2 2 2 2" xfId="5122"/>
    <cellStyle name="Normal 38 2 2 2 2 2 2 2" xfId="6380"/>
    <cellStyle name="Normal 38 2 2 2 2 2 2 2 2" xfId="37988"/>
    <cellStyle name="Normal 38 2 2 2 2 2 2 2 3" xfId="25131"/>
    <cellStyle name="Normal 38 2 2 2 2 2 2 2 4" xfId="15756"/>
    <cellStyle name="Normal 38 2 2 2 2 2 2 3" xfId="36730"/>
    <cellStyle name="Normal 38 2 2 2 2 2 2 4" xfId="23873"/>
    <cellStyle name="Normal 38 2 2 2 2 2 2 5" xfId="14498"/>
    <cellStyle name="Normal 38 2 2 2 2 2 3" xfId="5792"/>
    <cellStyle name="Normal 38 2 2 2 2 2 3 2" xfId="37400"/>
    <cellStyle name="Normal 38 2 2 2 2 2 3 3" xfId="24543"/>
    <cellStyle name="Normal 38 2 2 2 2 2 3 4" xfId="15168"/>
    <cellStyle name="Normal 38 2 2 2 2 2 4" xfId="4532"/>
    <cellStyle name="Normal 38 2 2 2 2 2 4 2" xfId="36146"/>
    <cellStyle name="Normal 38 2 2 2 2 2 4 3" xfId="23288"/>
    <cellStyle name="Normal 38 2 2 2 2 2 4 4" xfId="13913"/>
    <cellStyle name="Normal 38 2 2 2 2 2 5" xfId="32377"/>
    <cellStyle name="Normal 38 2 2 2 2 2 6" xfId="22752"/>
    <cellStyle name="Normal 38 2 2 2 2 2 7" xfId="10132"/>
    <cellStyle name="Normal 38 2 2 2 2 3" xfId="5121"/>
    <cellStyle name="Normal 38 2 2 2 2 3 2" xfId="6379"/>
    <cellStyle name="Normal 38 2 2 2 2 3 2 2" xfId="37987"/>
    <cellStyle name="Normal 38 2 2 2 2 3 2 3" xfId="25130"/>
    <cellStyle name="Normal 38 2 2 2 2 3 2 4" xfId="15755"/>
    <cellStyle name="Normal 38 2 2 2 2 3 3" xfId="36729"/>
    <cellStyle name="Normal 38 2 2 2 2 3 4" xfId="23872"/>
    <cellStyle name="Normal 38 2 2 2 2 3 5" xfId="14497"/>
    <cellStyle name="Normal 38 2 2 2 2 4" xfId="5613"/>
    <cellStyle name="Normal 38 2 2 2 2 4 2" xfId="37221"/>
    <cellStyle name="Normal 38 2 2 2 2 4 3" xfId="24364"/>
    <cellStyle name="Normal 38 2 2 2 2 4 4" xfId="14989"/>
    <cellStyle name="Normal 38 2 2 2 2 5" xfId="4353"/>
    <cellStyle name="Normal 38 2 2 2 2 5 2" xfId="35967"/>
    <cellStyle name="Normal 38 2 2 2 2 5 3" xfId="23109"/>
    <cellStyle name="Normal 38 2 2 2 2 5 4" xfId="13734"/>
    <cellStyle name="Normal 38 2 2 2 2 6" xfId="19266"/>
    <cellStyle name="Normal 38 2 2 2 2 7" xfId="28642"/>
    <cellStyle name="Normal 38 2 2 2 2 8" xfId="32136"/>
    <cellStyle name="Normal 38 2 2 2 2 9" xfId="9784"/>
    <cellStyle name="Normal 38 2 2 2 20" xfId="2902"/>
    <cellStyle name="Normal 38 2 2 2 20 2" xfId="8372"/>
    <cellStyle name="Normal 38 2 2 2 20 2 2" xfId="39978"/>
    <cellStyle name="Normal 38 2 2 2 20 2 3" xfId="27121"/>
    <cellStyle name="Normal 38 2 2 2 20 2 4" xfId="17746"/>
    <cellStyle name="Normal 38 2 2 2 20 3" xfId="21468"/>
    <cellStyle name="Normal 38 2 2 2 20 4" xfId="30844"/>
    <cellStyle name="Normal 38 2 2 2 20 5" xfId="34567"/>
    <cellStyle name="Normal 38 2 2 2 20 6" xfId="12334"/>
    <cellStyle name="Normal 38 2 2 2 21" xfId="3017"/>
    <cellStyle name="Normal 38 2 2 2 21 2" xfId="8486"/>
    <cellStyle name="Normal 38 2 2 2 21 2 2" xfId="40092"/>
    <cellStyle name="Normal 38 2 2 2 21 2 3" xfId="27235"/>
    <cellStyle name="Normal 38 2 2 2 21 2 4" xfId="17860"/>
    <cellStyle name="Normal 38 2 2 2 21 3" xfId="21582"/>
    <cellStyle name="Normal 38 2 2 2 21 4" xfId="30958"/>
    <cellStyle name="Normal 38 2 2 2 21 5" xfId="34681"/>
    <cellStyle name="Normal 38 2 2 2 21 6" xfId="12448"/>
    <cellStyle name="Normal 38 2 2 2 22" xfId="3132"/>
    <cellStyle name="Normal 38 2 2 2 22 2" xfId="8600"/>
    <cellStyle name="Normal 38 2 2 2 22 2 2" xfId="40206"/>
    <cellStyle name="Normal 38 2 2 2 22 2 3" xfId="27349"/>
    <cellStyle name="Normal 38 2 2 2 22 2 4" xfId="17974"/>
    <cellStyle name="Normal 38 2 2 2 22 3" xfId="21696"/>
    <cellStyle name="Normal 38 2 2 2 22 4" xfId="31072"/>
    <cellStyle name="Normal 38 2 2 2 22 5" xfId="34795"/>
    <cellStyle name="Normal 38 2 2 2 22 6" xfId="12562"/>
    <cellStyle name="Normal 38 2 2 2 23" xfId="3247"/>
    <cellStyle name="Normal 38 2 2 2 23 2" xfId="8714"/>
    <cellStyle name="Normal 38 2 2 2 23 2 2" xfId="40320"/>
    <cellStyle name="Normal 38 2 2 2 23 2 3" xfId="27463"/>
    <cellStyle name="Normal 38 2 2 2 23 2 4" xfId="18088"/>
    <cellStyle name="Normal 38 2 2 2 23 3" xfId="21810"/>
    <cellStyle name="Normal 38 2 2 2 23 4" xfId="31186"/>
    <cellStyle name="Normal 38 2 2 2 23 5" xfId="34909"/>
    <cellStyle name="Normal 38 2 2 2 23 6" xfId="12676"/>
    <cellStyle name="Normal 38 2 2 2 24" xfId="3362"/>
    <cellStyle name="Normal 38 2 2 2 24 2" xfId="8828"/>
    <cellStyle name="Normal 38 2 2 2 24 2 2" xfId="40434"/>
    <cellStyle name="Normal 38 2 2 2 24 2 3" xfId="27577"/>
    <cellStyle name="Normal 38 2 2 2 24 2 4" xfId="18202"/>
    <cellStyle name="Normal 38 2 2 2 24 3" xfId="21924"/>
    <cellStyle name="Normal 38 2 2 2 24 4" xfId="31300"/>
    <cellStyle name="Normal 38 2 2 2 24 5" xfId="35023"/>
    <cellStyle name="Normal 38 2 2 2 24 6" xfId="12790"/>
    <cellStyle name="Normal 38 2 2 2 25" xfId="3480"/>
    <cellStyle name="Normal 38 2 2 2 25 2" xfId="8945"/>
    <cellStyle name="Normal 38 2 2 2 25 2 2" xfId="40551"/>
    <cellStyle name="Normal 38 2 2 2 25 2 3" xfId="27694"/>
    <cellStyle name="Normal 38 2 2 2 25 2 4" xfId="18319"/>
    <cellStyle name="Normal 38 2 2 2 25 3" xfId="22041"/>
    <cellStyle name="Normal 38 2 2 2 25 4" xfId="31417"/>
    <cellStyle name="Normal 38 2 2 2 25 5" xfId="35140"/>
    <cellStyle name="Normal 38 2 2 2 25 6" xfId="12907"/>
    <cellStyle name="Normal 38 2 2 2 26" xfId="3600"/>
    <cellStyle name="Normal 38 2 2 2 26 2" xfId="9064"/>
    <cellStyle name="Normal 38 2 2 2 26 2 2" xfId="40670"/>
    <cellStyle name="Normal 38 2 2 2 26 2 3" xfId="27813"/>
    <cellStyle name="Normal 38 2 2 2 26 2 4" xfId="18438"/>
    <cellStyle name="Normal 38 2 2 2 26 3" xfId="22160"/>
    <cellStyle name="Normal 38 2 2 2 26 4" xfId="31536"/>
    <cellStyle name="Normal 38 2 2 2 26 5" xfId="35259"/>
    <cellStyle name="Normal 38 2 2 2 26 6" xfId="13026"/>
    <cellStyle name="Normal 38 2 2 2 27" xfId="3732"/>
    <cellStyle name="Normal 38 2 2 2 27 2" xfId="9195"/>
    <cellStyle name="Normal 38 2 2 2 27 2 2" xfId="40801"/>
    <cellStyle name="Normal 38 2 2 2 27 2 3" xfId="27944"/>
    <cellStyle name="Normal 38 2 2 2 27 2 4" xfId="18569"/>
    <cellStyle name="Normal 38 2 2 2 27 3" xfId="22291"/>
    <cellStyle name="Normal 38 2 2 2 27 4" xfId="31667"/>
    <cellStyle name="Normal 38 2 2 2 27 5" xfId="35390"/>
    <cellStyle name="Normal 38 2 2 2 27 6" xfId="13157"/>
    <cellStyle name="Normal 38 2 2 2 28" xfId="3848"/>
    <cellStyle name="Normal 38 2 2 2 28 2" xfId="9310"/>
    <cellStyle name="Normal 38 2 2 2 28 2 2" xfId="40916"/>
    <cellStyle name="Normal 38 2 2 2 28 2 3" xfId="28059"/>
    <cellStyle name="Normal 38 2 2 2 28 2 4" xfId="18684"/>
    <cellStyle name="Normal 38 2 2 2 28 3" xfId="22406"/>
    <cellStyle name="Normal 38 2 2 2 28 4" xfId="31782"/>
    <cellStyle name="Normal 38 2 2 2 28 5" xfId="35505"/>
    <cellStyle name="Normal 38 2 2 2 28 6" xfId="13272"/>
    <cellStyle name="Normal 38 2 2 2 29" xfId="3963"/>
    <cellStyle name="Normal 38 2 2 2 29 2" xfId="9424"/>
    <cellStyle name="Normal 38 2 2 2 29 2 2" xfId="41030"/>
    <cellStyle name="Normal 38 2 2 2 29 2 3" xfId="28173"/>
    <cellStyle name="Normal 38 2 2 2 29 2 4" xfId="18798"/>
    <cellStyle name="Normal 38 2 2 2 29 3" xfId="22520"/>
    <cellStyle name="Normal 38 2 2 2 29 4" xfId="31896"/>
    <cellStyle name="Normal 38 2 2 2 29 5" xfId="35619"/>
    <cellStyle name="Normal 38 2 2 2 29 6" xfId="13386"/>
    <cellStyle name="Normal 38 2 2 2 3" xfId="843"/>
    <cellStyle name="Normal 38 2 2 2 3 2" xfId="5123"/>
    <cellStyle name="Normal 38 2 2 2 3 2 2" xfId="6381"/>
    <cellStyle name="Normal 38 2 2 2 3 2 2 2" xfId="37989"/>
    <cellStyle name="Normal 38 2 2 2 3 2 2 3" xfId="25132"/>
    <cellStyle name="Normal 38 2 2 2 3 2 2 4" xfId="15757"/>
    <cellStyle name="Normal 38 2 2 2 3 2 3" xfId="36731"/>
    <cellStyle name="Normal 38 2 2 2 3 2 4" xfId="23874"/>
    <cellStyle name="Normal 38 2 2 2 3 2 5" xfId="14499"/>
    <cellStyle name="Normal 38 2 2 2 3 3" xfId="5793"/>
    <cellStyle name="Normal 38 2 2 2 3 3 2" xfId="37401"/>
    <cellStyle name="Normal 38 2 2 2 3 3 3" xfId="24544"/>
    <cellStyle name="Normal 38 2 2 2 3 3 4" xfId="15169"/>
    <cellStyle name="Normal 38 2 2 2 3 4" xfId="4533"/>
    <cellStyle name="Normal 38 2 2 2 3 4 2" xfId="36147"/>
    <cellStyle name="Normal 38 2 2 2 3 4 3" xfId="23289"/>
    <cellStyle name="Normal 38 2 2 2 3 4 4" xfId="13914"/>
    <cellStyle name="Normal 38 2 2 2 3 5" xfId="19430"/>
    <cellStyle name="Normal 38 2 2 2 3 6" xfId="28806"/>
    <cellStyle name="Normal 38 2 2 2 3 7" xfId="32257"/>
    <cellStyle name="Normal 38 2 2 2 3 8" xfId="10296"/>
    <cellStyle name="Normal 38 2 2 2 30" xfId="567"/>
    <cellStyle name="Normal 38 2 2 2 30 2" xfId="9544"/>
    <cellStyle name="Normal 38 2 2 2 30 2 2" xfId="41150"/>
    <cellStyle name="Normal 38 2 2 2 30 2 3" xfId="28293"/>
    <cellStyle name="Normal 38 2 2 2 30 2 4" xfId="18918"/>
    <cellStyle name="Normal 38 2 2 2 30 3" xfId="22640"/>
    <cellStyle name="Normal 38 2 2 2 30 4" xfId="28534"/>
    <cellStyle name="Normal 38 2 2 2 30 5" xfId="32498"/>
    <cellStyle name="Normal 38 2 2 2 30 6" xfId="10024"/>
    <cellStyle name="Normal 38 2 2 2 31" xfId="446"/>
    <cellStyle name="Normal 38 2 2 2 31 2" xfId="6932"/>
    <cellStyle name="Normal 38 2 2 2 31 2 2" xfId="38538"/>
    <cellStyle name="Normal 38 2 2 2 31 2 3" xfId="25681"/>
    <cellStyle name="Normal 38 2 2 2 31 2 4" xfId="16306"/>
    <cellStyle name="Normal 38 2 2 2 31 3" xfId="19158"/>
    <cellStyle name="Normal 38 2 2 2 31 4" xfId="9904"/>
    <cellStyle name="Normal 38 2 2 2 32" xfId="4128"/>
    <cellStyle name="Normal 38 2 2 2 32 2" xfId="35742"/>
    <cellStyle name="Normal 38 2 2 2 32 3" xfId="22884"/>
    <cellStyle name="Normal 38 2 2 2 32 4" xfId="13509"/>
    <cellStyle name="Normal 38 2 2 2 33" xfId="19038"/>
    <cellStyle name="Normal 38 2 2 2 34" xfId="28414"/>
    <cellStyle name="Normal 38 2 2 2 35" xfId="32016"/>
    <cellStyle name="Normal 38 2 2 2 36" xfId="9664"/>
    <cellStyle name="Normal 38 2 2 2 4" xfId="960"/>
    <cellStyle name="Normal 38 2 2 2 4 2" xfId="5124"/>
    <cellStyle name="Normal 38 2 2 2 4 2 2" xfId="6382"/>
    <cellStyle name="Normal 38 2 2 2 4 2 2 2" xfId="37990"/>
    <cellStyle name="Normal 38 2 2 2 4 2 2 3" xfId="25133"/>
    <cellStyle name="Normal 38 2 2 2 4 2 2 4" xfId="15758"/>
    <cellStyle name="Normal 38 2 2 2 4 2 3" xfId="36732"/>
    <cellStyle name="Normal 38 2 2 2 4 2 4" xfId="23875"/>
    <cellStyle name="Normal 38 2 2 2 4 2 5" xfId="14500"/>
    <cellStyle name="Normal 38 2 2 2 4 3" xfId="5989"/>
    <cellStyle name="Normal 38 2 2 2 4 3 2" xfId="37597"/>
    <cellStyle name="Normal 38 2 2 2 4 3 3" xfId="24740"/>
    <cellStyle name="Normal 38 2 2 2 4 3 4" xfId="15365"/>
    <cellStyle name="Normal 38 2 2 2 4 4" xfId="4730"/>
    <cellStyle name="Normal 38 2 2 2 4 4 2" xfId="36341"/>
    <cellStyle name="Normal 38 2 2 2 4 4 3" xfId="23484"/>
    <cellStyle name="Normal 38 2 2 2 4 4 4" xfId="14109"/>
    <cellStyle name="Normal 38 2 2 2 4 5" xfId="19546"/>
    <cellStyle name="Normal 38 2 2 2 4 6" xfId="28922"/>
    <cellStyle name="Normal 38 2 2 2 4 7" xfId="32646"/>
    <cellStyle name="Normal 38 2 2 2 4 8" xfId="10412"/>
    <cellStyle name="Normal 38 2 2 2 5" xfId="1076"/>
    <cellStyle name="Normal 38 2 2 2 5 2" xfId="6378"/>
    <cellStyle name="Normal 38 2 2 2 5 2 2" xfId="37986"/>
    <cellStyle name="Normal 38 2 2 2 5 2 3" xfId="25129"/>
    <cellStyle name="Normal 38 2 2 2 5 2 4" xfId="15754"/>
    <cellStyle name="Normal 38 2 2 2 5 3" xfId="5120"/>
    <cellStyle name="Normal 38 2 2 2 5 3 2" xfId="36728"/>
    <cellStyle name="Normal 38 2 2 2 5 3 3" xfId="23871"/>
    <cellStyle name="Normal 38 2 2 2 5 3 4" xfId="14496"/>
    <cellStyle name="Normal 38 2 2 2 5 4" xfId="19661"/>
    <cellStyle name="Normal 38 2 2 2 5 5" xfId="29037"/>
    <cellStyle name="Normal 38 2 2 2 5 6" xfId="32761"/>
    <cellStyle name="Normal 38 2 2 2 5 7" xfId="10527"/>
    <cellStyle name="Normal 38 2 2 2 6" xfId="1192"/>
    <cellStyle name="Normal 38 2 2 2 6 2" xfId="6834"/>
    <cellStyle name="Normal 38 2 2 2 6 2 2" xfId="38440"/>
    <cellStyle name="Normal 38 2 2 2 6 2 3" xfId="25583"/>
    <cellStyle name="Normal 38 2 2 2 6 2 4" xfId="16208"/>
    <cellStyle name="Normal 38 2 2 2 6 3" xfId="4245"/>
    <cellStyle name="Normal 38 2 2 2 6 3 2" xfId="35859"/>
    <cellStyle name="Normal 38 2 2 2 6 3 3" xfId="23001"/>
    <cellStyle name="Normal 38 2 2 2 6 3 4" xfId="13626"/>
    <cellStyle name="Normal 38 2 2 2 6 4" xfId="19776"/>
    <cellStyle name="Normal 38 2 2 2 6 5" xfId="29152"/>
    <cellStyle name="Normal 38 2 2 2 6 6" xfId="32876"/>
    <cellStyle name="Normal 38 2 2 2 6 7" xfId="10642"/>
    <cellStyle name="Normal 38 2 2 2 7" xfId="1307"/>
    <cellStyle name="Normal 38 2 2 2 7 2" xfId="5501"/>
    <cellStyle name="Normal 38 2 2 2 7 2 2" xfId="37109"/>
    <cellStyle name="Normal 38 2 2 2 7 2 3" xfId="24252"/>
    <cellStyle name="Normal 38 2 2 2 7 2 4" xfId="14877"/>
    <cellStyle name="Normal 38 2 2 2 7 3" xfId="19890"/>
    <cellStyle name="Normal 38 2 2 2 7 4" xfId="29266"/>
    <cellStyle name="Normal 38 2 2 2 7 5" xfId="32990"/>
    <cellStyle name="Normal 38 2 2 2 7 6" xfId="10756"/>
    <cellStyle name="Normal 38 2 2 2 8" xfId="1422"/>
    <cellStyle name="Normal 38 2 2 2 8 2" xfId="6815"/>
    <cellStyle name="Normal 38 2 2 2 8 2 2" xfId="38421"/>
    <cellStyle name="Normal 38 2 2 2 8 2 3" xfId="25564"/>
    <cellStyle name="Normal 38 2 2 2 8 2 4" xfId="16189"/>
    <cellStyle name="Normal 38 2 2 2 8 3" xfId="20004"/>
    <cellStyle name="Normal 38 2 2 2 8 4" xfId="29380"/>
    <cellStyle name="Normal 38 2 2 2 8 5" xfId="33104"/>
    <cellStyle name="Normal 38 2 2 2 8 6" xfId="10870"/>
    <cellStyle name="Normal 38 2 2 2 9" xfId="1537"/>
    <cellStyle name="Normal 38 2 2 2 9 2" xfId="7041"/>
    <cellStyle name="Normal 38 2 2 2 9 2 2" xfId="38647"/>
    <cellStyle name="Normal 38 2 2 2 9 2 3" xfId="25790"/>
    <cellStyle name="Normal 38 2 2 2 9 2 4" xfId="16415"/>
    <cellStyle name="Normal 38 2 2 2 9 3" xfId="20118"/>
    <cellStyle name="Normal 38 2 2 2 9 4" xfId="29494"/>
    <cellStyle name="Normal 38 2 2 2 9 5" xfId="33218"/>
    <cellStyle name="Normal 38 2 2 2 9 6" xfId="10984"/>
    <cellStyle name="Normal 38 2 2 20" xfId="2715"/>
    <cellStyle name="Normal 38 2 2 20 2" xfId="8186"/>
    <cellStyle name="Normal 38 2 2 20 2 2" xfId="39792"/>
    <cellStyle name="Normal 38 2 2 20 2 3" xfId="26935"/>
    <cellStyle name="Normal 38 2 2 20 2 4" xfId="17560"/>
    <cellStyle name="Normal 38 2 2 20 3" xfId="21282"/>
    <cellStyle name="Normal 38 2 2 20 4" xfId="30658"/>
    <cellStyle name="Normal 38 2 2 20 5" xfId="34381"/>
    <cellStyle name="Normal 38 2 2 20 6" xfId="12148"/>
    <cellStyle name="Normal 38 2 2 21" xfId="2830"/>
    <cellStyle name="Normal 38 2 2 21 2" xfId="8300"/>
    <cellStyle name="Normal 38 2 2 21 2 2" xfId="39906"/>
    <cellStyle name="Normal 38 2 2 21 2 3" xfId="27049"/>
    <cellStyle name="Normal 38 2 2 21 2 4" xfId="17674"/>
    <cellStyle name="Normal 38 2 2 21 3" xfId="21396"/>
    <cellStyle name="Normal 38 2 2 21 4" xfId="30772"/>
    <cellStyle name="Normal 38 2 2 21 5" xfId="34495"/>
    <cellStyle name="Normal 38 2 2 21 6" xfId="12262"/>
    <cellStyle name="Normal 38 2 2 22" xfId="2945"/>
    <cellStyle name="Normal 38 2 2 22 2" xfId="8414"/>
    <cellStyle name="Normal 38 2 2 22 2 2" xfId="40020"/>
    <cellStyle name="Normal 38 2 2 22 2 3" xfId="27163"/>
    <cellStyle name="Normal 38 2 2 22 2 4" xfId="17788"/>
    <cellStyle name="Normal 38 2 2 22 3" xfId="21510"/>
    <cellStyle name="Normal 38 2 2 22 4" xfId="30886"/>
    <cellStyle name="Normal 38 2 2 22 5" xfId="34609"/>
    <cellStyle name="Normal 38 2 2 22 6" xfId="12376"/>
    <cellStyle name="Normal 38 2 2 23" xfId="3060"/>
    <cellStyle name="Normal 38 2 2 23 2" xfId="8528"/>
    <cellStyle name="Normal 38 2 2 23 2 2" xfId="40134"/>
    <cellStyle name="Normal 38 2 2 23 2 3" xfId="27277"/>
    <cellStyle name="Normal 38 2 2 23 2 4" xfId="17902"/>
    <cellStyle name="Normal 38 2 2 23 3" xfId="21624"/>
    <cellStyle name="Normal 38 2 2 23 4" xfId="31000"/>
    <cellStyle name="Normal 38 2 2 23 5" xfId="34723"/>
    <cellStyle name="Normal 38 2 2 23 6" xfId="12490"/>
    <cellStyle name="Normal 38 2 2 24" xfId="3175"/>
    <cellStyle name="Normal 38 2 2 24 2" xfId="8642"/>
    <cellStyle name="Normal 38 2 2 24 2 2" xfId="40248"/>
    <cellStyle name="Normal 38 2 2 24 2 3" xfId="27391"/>
    <cellStyle name="Normal 38 2 2 24 2 4" xfId="18016"/>
    <cellStyle name="Normal 38 2 2 24 3" xfId="21738"/>
    <cellStyle name="Normal 38 2 2 24 4" xfId="31114"/>
    <cellStyle name="Normal 38 2 2 24 5" xfId="34837"/>
    <cellStyle name="Normal 38 2 2 24 6" xfId="12604"/>
    <cellStyle name="Normal 38 2 2 25" xfId="3290"/>
    <cellStyle name="Normal 38 2 2 25 2" xfId="8756"/>
    <cellStyle name="Normal 38 2 2 25 2 2" xfId="40362"/>
    <cellStyle name="Normal 38 2 2 25 2 3" xfId="27505"/>
    <cellStyle name="Normal 38 2 2 25 2 4" xfId="18130"/>
    <cellStyle name="Normal 38 2 2 25 3" xfId="21852"/>
    <cellStyle name="Normal 38 2 2 25 4" xfId="31228"/>
    <cellStyle name="Normal 38 2 2 25 5" xfId="34951"/>
    <cellStyle name="Normal 38 2 2 25 6" xfId="12718"/>
    <cellStyle name="Normal 38 2 2 26" xfId="3408"/>
    <cellStyle name="Normal 38 2 2 26 2" xfId="8873"/>
    <cellStyle name="Normal 38 2 2 26 2 2" xfId="40479"/>
    <cellStyle name="Normal 38 2 2 26 2 3" xfId="27622"/>
    <cellStyle name="Normal 38 2 2 26 2 4" xfId="18247"/>
    <cellStyle name="Normal 38 2 2 26 3" xfId="21969"/>
    <cellStyle name="Normal 38 2 2 26 4" xfId="31345"/>
    <cellStyle name="Normal 38 2 2 26 5" xfId="35068"/>
    <cellStyle name="Normal 38 2 2 26 6" xfId="12835"/>
    <cellStyle name="Normal 38 2 2 27" xfId="3528"/>
    <cellStyle name="Normal 38 2 2 27 2" xfId="8992"/>
    <cellStyle name="Normal 38 2 2 27 2 2" xfId="40598"/>
    <cellStyle name="Normal 38 2 2 27 2 3" xfId="27741"/>
    <cellStyle name="Normal 38 2 2 27 2 4" xfId="18366"/>
    <cellStyle name="Normal 38 2 2 27 3" xfId="22088"/>
    <cellStyle name="Normal 38 2 2 27 4" xfId="31464"/>
    <cellStyle name="Normal 38 2 2 27 5" xfId="35187"/>
    <cellStyle name="Normal 38 2 2 27 6" xfId="12954"/>
    <cellStyle name="Normal 38 2 2 28" xfId="3660"/>
    <cellStyle name="Normal 38 2 2 28 2" xfId="9123"/>
    <cellStyle name="Normal 38 2 2 28 2 2" xfId="40729"/>
    <cellStyle name="Normal 38 2 2 28 2 3" xfId="27872"/>
    <cellStyle name="Normal 38 2 2 28 2 4" xfId="18497"/>
    <cellStyle name="Normal 38 2 2 28 3" xfId="22219"/>
    <cellStyle name="Normal 38 2 2 28 4" xfId="31595"/>
    <cellStyle name="Normal 38 2 2 28 5" xfId="35318"/>
    <cellStyle name="Normal 38 2 2 28 6" xfId="13085"/>
    <cellStyle name="Normal 38 2 2 29" xfId="3776"/>
    <cellStyle name="Normal 38 2 2 29 2" xfId="9238"/>
    <cellStyle name="Normal 38 2 2 29 2 2" xfId="40844"/>
    <cellStyle name="Normal 38 2 2 29 2 3" xfId="27987"/>
    <cellStyle name="Normal 38 2 2 29 2 4" xfId="18612"/>
    <cellStyle name="Normal 38 2 2 29 3" xfId="22334"/>
    <cellStyle name="Normal 38 2 2 29 4" xfId="31710"/>
    <cellStyle name="Normal 38 2 2 29 5" xfId="35433"/>
    <cellStyle name="Normal 38 2 2 29 6" xfId="13200"/>
    <cellStyle name="Normal 38 2 2 3" xfId="254"/>
    <cellStyle name="Normal 38 2 2 3 2" xfId="608"/>
    <cellStyle name="Normal 38 2 2 3 2 2" xfId="5126"/>
    <cellStyle name="Normal 38 2 2 3 2 2 2" xfId="6384"/>
    <cellStyle name="Normal 38 2 2 3 2 2 2 2" xfId="37992"/>
    <cellStyle name="Normal 38 2 2 3 2 2 2 3" xfId="25135"/>
    <cellStyle name="Normal 38 2 2 3 2 2 2 4" xfId="15760"/>
    <cellStyle name="Normal 38 2 2 3 2 2 3" xfId="36734"/>
    <cellStyle name="Normal 38 2 2 3 2 2 4" xfId="23877"/>
    <cellStyle name="Normal 38 2 2 3 2 2 5" xfId="14502"/>
    <cellStyle name="Normal 38 2 2 3 2 3" xfId="5794"/>
    <cellStyle name="Normal 38 2 2 3 2 3 2" xfId="37402"/>
    <cellStyle name="Normal 38 2 2 3 2 3 3" xfId="24545"/>
    <cellStyle name="Normal 38 2 2 3 2 3 4" xfId="15170"/>
    <cellStyle name="Normal 38 2 2 3 2 4" xfId="4534"/>
    <cellStyle name="Normal 38 2 2 3 2 4 2" xfId="36148"/>
    <cellStyle name="Normal 38 2 2 3 2 4 3" xfId="23290"/>
    <cellStyle name="Normal 38 2 2 3 2 4 4" xfId="13915"/>
    <cellStyle name="Normal 38 2 2 3 2 5" xfId="32305"/>
    <cellStyle name="Normal 38 2 2 3 2 6" xfId="22753"/>
    <cellStyle name="Normal 38 2 2 3 2 7" xfId="10064"/>
    <cellStyle name="Normal 38 2 2 3 3" xfId="5125"/>
    <cellStyle name="Normal 38 2 2 3 3 2" xfId="6383"/>
    <cellStyle name="Normal 38 2 2 3 3 2 2" xfId="37991"/>
    <cellStyle name="Normal 38 2 2 3 3 2 3" xfId="25134"/>
    <cellStyle name="Normal 38 2 2 3 3 2 4" xfId="15759"/>
    <cellStyle name="Normal 38 2 2 3 3 3" xfId="36733"/>
    <cellStyle name="Normal 38 2 2 3 3 4" xfId="23876"/>
    <cellStyle name="Normal 38 2 2 3 3 5" xfId="14501"/>
    <cellStyle name="Normal 38 2 2 3 4" xfId="5543"/>
    <cellStyle name="Normal 38 2 2 3 4 2" xfId="37151"/>
    <cellStyle name="Normal 38 2 2 3 4 3" xfId="24294"/>
    <cellStyle name="Normal 38 2 2 3 4 4" xfId="14919"/>
    <cellStyle name="Normal 38 2 2 3 5" xfId="4285"/>
    <cellStyle name="Normal 38 2 2 3 5 2" xfId="35899"/>
    <cellStyle name="Normal 38 2 2 3 5 3" xfId="23041"/>
    <cellStyle name="Normal 38 2 2 3 5 4" xfId="13666"/>
    <cellStyle name="Normal 38 2 2 3 6" xfId="19198"/>
    <cellStyle name="Normal 38 2 2 3 7" xfId="28574"/>
    <cellStyle name="Normal 38 2 2 3 8" xfId="32064"/>
    <cellStyle name="Normal 38 2 2 3 9" xfId="9712"/>
    <cellStyle name="Normal 38 2 2 30" xfId="3891"/>
    <cellStyle name="Normal 38 2 2 30 2" xfId="9352"/>
    <cellStyle name="Normal 38 2 2 30 2 2" xfId="40958"/>
    <cellStyle name="Normal 38 2 2 30 2 3" xfId="28101"/>
    <cellStyle name="Normal 38 2 2 30 2 4" xfId="18726"/>
    <cellStyle name="Normal 38 2 2 30 3" xfId="22448"/>
    <cellStyle name="Normal 38 2 2 30 4" xfId="31824"/>
    <cellStyle name="Normal 38 2 2 30 5" xfId="35547"/>
    <cellStyle name="Normal 38 2 2 30 6" xfId="13314"/>
    <cellStyle name="Normal 38 2 2 31" xfId="495"/>
    <cellStyle name="Normal 38 2 2 31 2" xfId="9472"/>
    <cellStyle name="Normal 38 2 2 31 2 2" xfId="41078"/>
    <cellStyle name="Normal 38 2 2 31 2 3" xfId="28221"/>
    <cellStyle name="Normal 38 2 2 31 2 4" xfId="18846"/>
    <cellStyle name="Normal 38 2 2 31 3" xfId="22568"/>
    <cellStyle name="Normal 38 2 2 31 4" xfId="28462"/>
    <cellStyle name="Normal 38 2 2 31 5" xfId="32426"/>
    <cellStyle name="Normal 38 2 2 31 6" xfId="9952"/>
    <cellStyle name="Normal 38 2 2 32" xfId="374"/>
    <cellStyle name="Normal 38 2 2 32 2" xfId="6860"/>
    <cellStyle name="Normal 38 2 2 32 2 2" xfId="38466"/>
    <cellStyle name="Normal 38 2 2 32 2 3" xfId="25609"/>
    <cellStyle name="Normal 38 2 2 32 2 4" xfId="16234"/>
    <cellStyle name="Normal 38 2 2 32 3" xfId="19086"/>
    <cellStyle name="Normal 38 2 2 32 4" xfId="9832"/>
    <cellStyle name="Normal 38 2 2 33" xfId="4056"/>
    <cellStyle name="Normal 38 2 2 33 2" xfId="35670"/>
    <cellStyle name="Normal 38 2 2 33 3" xfId="22812"/>
    <cellStyle name="Normal 38 2 2 33 4" xfId="13437"/>
    <cellStyle name="Normal 38 2 2 34" xfId="18966"/>
    <cellStyle name="Normal 38 2 2 35" xfId="28342"/>
    <cellStyle name="Normal 38 2 2 36" xfId="31944"/>
    <cellStyle name="Normal 38 2 2 37" xfId="9592"/>
    <cellStyle name="Normal 38 2 2 4" xfId="771"/>
    <cellStyle name="Normal 38 2 2 4 2" xfId="5127"/>
    <cellStyle name="Normal 38 2 2 4 2 2" xfId="6385"/>
    <cellStyle name="Normal 38 2 2 4 2 2 2" xfId="37993"/>
    <cellStyle name="Normal 38 2 2 4 2 2 3" xfId="25136"/>
    <cellStyle name="Normal 38 2 2 4 2 2 4" xfId="15761"/>
    <cellStyle name="Normal 38 2 2 4 2 3" xfId="36735"/>
    <cellStyle name="Normal 38 2 2 4 2 4" xfId="23878"/>
    <cellStyle name="Normal 38 2 2 4 2 5" xfId="14503"/>
    <cellStyle name="Normal 38 2 2 4 3" xfId="5795"/>
    <cellStyle name="Normal 38 2 2 4 3 2" xfId="37403"/>
    <cellStyle name="Normal 38 2 2 4 3 3" xfId="24546"/>
    <cellStyle name="Normal 38 2 2 4 3 4" xfId="15171"/>
    <cellStyle name="Normal 38 2 2 4 4" xfId="4535"/>
    <cellStyle name="Normal 38 2 2 4 4 2" xfId="36149"/>
    <cellStyle name="Normal 38 2 2 4 4 3" xfId="23291"/>
    <cellStyle name="Normal 38 2 2 4 4 4" xfId="13916"/>
    <cellStyle name="Normal 38 2 2 4 5" xfId="19358"/>
    <cellStyle name="Normal 38 2 2 4 6" xfId="28734"/>
    <cellStyle name="Normal 38 2 2 4 7" xfId="32185"/>
    <cellStyle name="Normal 38 2 2 4 8" xfId="10224"/>
    <cellStyle name="Normal 38 2 2 5" xfId="888"/>
    <cellStyle name="Normal 38 2 2 5 2" xfId="5128"/>
    <cellStyle name="Normal 38 2 2 5 2 2" xfId="6386"/>
    <cellStyle name="Normal 38 2 2 5 2 2 2" xfId="37994"/>
    <cellStyle name="Normal 38 2 2 5 2 2 3" xfId="25137"/>
    <cellStyle name="Normal 38 2 2 5 2 2 4" xfId="15762"/>
    <cellStyle name="Normal 38 2 2 5 2 3" xfId="36736"/>
    <cellStyle name="Normal 38 2 2 5 2 4" xfId="23879"/>
    <cellStyle name="Normal 38 2 2 5 2 5" xfId="14504"/>
    <cellStyle name="Normal 38 2 2 5 3" xfId="5917"/>
    <cellStyle name="Normal 38 2 2 5 3 2" xfId="37525"/>
    <cellStyle name="Normal 38 2 2 5 3 3" xfId="24668"/>
    <cellStyle name="Normal 38 2 2 5 3 4" xfId="15293"/>
    <cellStyle name="Normal 38 2 2 5 4" xfId="4658"/>
    <cellStyle name="Normal 38 2 2 5 4 2" xfId="36269"/>
    <cellStyle name="Normal 38 2 2 5 4 3" xfId="23412"/>
    <cellStyle name="Normal 38 2 2 5 4 4" xfId="14037"/>
    <cellStyle name="Normal 38 2 2 5 5" xfId="19474"/>
    <cellStyle name="Normal 38 2 2 5 6" xfId="28850"/>
    <cellStyle name="Normal 38 2 2 5 7" xfId="32574"/>
    <cellStyle name="Normal 38 2 2 5 8" xfId="10340"/>
    <cellStyle name="Normal 38 2 2 6" xfId="1004"/>
    <cellStyle name="Normal 38 2 2 6 2" xfId="6377"/>
    <cellStyle name="Normal 38 2 2 6 2 2" xfId="37985"/>
    <cellStyle name="Normal 38 2 2 6 2 3" xfId="25128"/>
    <cellStyle name="Normal 38 2 2 6 2 4" xfId="15753"/>
    <cellStyle name="Normal 38 2 2 6 3" xfId="5119"/>
    <cellStyle name="Normal 38 2 2 6 3 2" xfId="36727"/>
    <cellStyle name="Normal 38 2 2 6 3 3" xfId="23870"/>
    <cellStyle name="Normal 38 2 2 6 3 4" xfId="14495"/>
    <cellStyle name="Normal 38 2 2 6 4" xfId="19589"/>
    <cellStyle name="Normal 38 2 2 6 5" xfId="28965"/>
    <cellStyle name="Normal 38 2 2 6 6" xfId="32689"/>
    <cellStyle name="Normal 38 2 2 6 7" xfId="10455"/>
    <cellStyle name="Normal 38 2 2 7" xfId="1120"/>
    <cellStyle name="Normal 38 2 2 7 2" xfId="6894"/>
    <cellStyle name="Normal 38 2 2 7 2 2" xfId="38500"/>
    <cellStyle name="Normal 38 2 2 7 2 3" xfId="25643"/>
    <cellStyle name="Normal 38 2 2 7 2 4" xfId="16268"/>
    <cellStyle name="Normal 38 2 2 7 3" xfId="4173"/>
    <cellStyle name="Normal 38 2 2 7 3 2" xfId="35787"/>
    <cellStyle name="Normal 38 2 2 7 3 3" xfId="22929"/>
    <cellStyle name="Normal 38 2 2 7 3 4" xfId="13554"/>
    <cellStyle name="Normal 38 2 2 7 4" xfId="19704"/>
    <cellStyle name="Normal 38 2 2 7 5" xfId="29080"/>
    <cellStyle name="Normal 38 2 2 7 6" xfId="32804"/>
    <cellStyle name="Normal 38 2 2 7 7" xfId="10570"/>
    <cellStyle name="Normal 38 2 2 8" xfId="1235"/>
    <cellStyle name="Normal 38 2 2 8 2" xfId="5429"/>
    <cellStyle name="Normal 38 2 2 8 2 2" xfId="37037"/>
    <cellStyle name="Normal 38 2 2 8 2 3" xfId="24180"/>
    <cellStyle name="Normal 38 2 2 8 2 4" xfId="14805"/>
    <cellStyle name="Normal 38 2 2 8 3" xfId="19818"/>
    <cellStyle name="Normal 38 2 2 8 4" xfId="29194"/>
    <cellStyle name="Normal 38 2 2 8 5" xfId="32918"/>
    <cellStyle name="Normal 38 2 2 8 6" xfId="10684"/>
    <cellStyle name="Normal 38 2 2 9" xfId="1350"/>
    <cellStyle name="Normal 38 2 2 9 2" xfId="6839"/>
    <cellStyle name="Normal 38 2 2 9 2 2" xfId="38445"/>
    <cellStyle name="Normal 38 2 2 9 2 3" xfId="25588"/>
    <cellStyle name="Normal 38 2 2 9 2 4" xfId="16213"/>
    <cellStyle name="Normal 38 2 2 9 3" xfId="19932"/>
    <cellStyle name="Normal 38 2 2 9 4" xfId="29308"/>
    <cellStyle name="Normal 38 2 2 9 5" xfId="33032"/>
    <cellStyle name="Normal 38 2 2 9 6" xfId="10798"/>
    <cellStyle name="Normal 38 2 20" xfId="2102"/>
    <cellStyle name="Normal 38 2 20 2" xfId="7579"/>
    <cellStyle name="Normal 38 2 20 2 2" xfId="39185"/>
    <cellStyle name="Normal 38 2 20 2 3" xfId="26328"/>
    <cellStyle name="Normal 38 2 20 2 4" xfId="16953"/>
    <cellStyle name="Normal 38 2 20 3" xfId="20675"/>
    <cellStyle name="Normal 38 2 20 4" xfId="30051"/>
    <cellStyle name="Normal 38 2 20 5" xfId="33774"/>
    <cellStyle name="Normal 38 2 20 6" xfId="11541"/>
    <cellStyle name="Normal 38 2 21" xfId="2220"/>
    <cellStyle name="Normal 38 2 21 2" xfId="7696"/>
    <cellStyle name="Normal 38 2 21 2 2" xfId="39302"/>
    <cellStyle name="Normal 38 2 21 2 3" xfId="26445"/>
    <cellStyle name="Normal 38 2 21 2 4" xfId="17070"/>
    <cellStyle name="Normal 38 2 21 3" xfId="20792"/>
    <cellStyle name="Normal 38 2 21 4" xfId="30168"/>
    <cellStyle name="Normal 38 2 21 5" xfId="33891"/>
    <cellStyle name="Normal 38 2 21 6" xfId="11658"/>
    <cellStyle name="Normal 38 2 22" xfId="2338"/>
    <cellStyle name="Normal 38 2 22 2" xfId="7813"/>
    <cellStyle name="Normal 38 2 22 2 2" xfId="39419"/>
    <cellStyle name="Normal 38 2 22 2 3" xfId="26562"/>
    <cellStyle name="Normal 38 2 22 2 4" xfId="17187"/>
    <cellStyle name="Normal 38 2 22 3" xfId="20909"/>
    <cellStyle name="Normal 38 2 22 4" xfId="30285"/>
    <cellStyle name="Normal 38 2 22 5" xfId="34008"/>
    <cellStyle name="Normal 38 2 22 6" xfId="11775"/>
    <cellStyle name="Normal 38 2 23" xfId="2457"/>
    <cellStyle name="Normal 38 2 23 2" xfId="7931"/>
    <cellStyle name="Normal 38 2 23 2 2" xfId="39537"/>
    <cellStyle name="Normal 38 2 23 2 3" xfId="26680"/>
    <cellStyle name="Normal 38 2 23 2 4" xfId="17305"/>
    <cellStyle name="Normal 38 2 23 3" xfId="21027"/>
    <cellStyle name="Normal 38 2 23 4" xfId="30403"/>
    <cellStyle name="Normal 38 2 23 5" xfId="34126"/>
    <cellStyle name="Normal 38 2 23 6" xfId="11893"/>
    <cellStyle name="Normal 38 2 24" xfId="2575"/>
    <cellStyle name="Normal 38 2 24 2" xfId="8048"/>
    <cellStyle name="Normal 38 2 24 2 2" xfId="39654"/>
    <cellStyle name="Normal 38 2 24 2 3" xfId="26797"/>
    <cellStyle name="Normal 38 2 24 2 4" xfId="17422"/>
    <cellStyle name="Normal 38 2 24 3" xfId="21144"/>
    <cellStyle name="Normal 38 2 24 4" xfId="30520"/>
    <cellStyle name="Normal 38 2 24 5" xfId="34243"/>
    <cellStyle name="Normal 38 2 24 6" xfId="12010"/>
    <cellStyle name="Normal 38 2 25" xfId="2696"/>
    <cellStyle name="Normal 38 2 25 2" xfId="8168"/>
    <cellStyle name="Normal 38 2 25 2 2" xfId="39774"/>
    <cellStyle name="Normal 38 2 25 2 3" xfId="26917"/>
    <cellStyle name="Normal 38 2 25 2 4" xfId="17542"/>
    <cellStyle name="Normal 38 2 25 3" xfId="21264"/>
    <cellStyle name="Normal 38 2 25 4" xfId="30640"/>
    <cellStyle name="Normal 38 2 25 5" xfId="34363"/>
    <cellStyle name="Normal 38 2 25 6" xfId="12130"/>
    <cellStyle name="Normal 38 2 26" xfId="2811"/>
    <cellStyle name="Normal 38 2 26 2" xfId="8282"/>
    <cellStyle name="Normal 38 2 26 2 2" xfId="39888"/>
    <cellStyle name="Normal 38 2 26 2 3" xfId="27031"/>
    <cellStyle name="Normal 38 2 26 2 4" xfId="17656"/>
    <cellStyle name="Normal 38 2 26 3" xfId="21378"/>
    <cellStyle name="Normal 38 2 26 4" xfId="30754"/>
    <cellStyle name="Normal 38 2 26 5" xfId="34477"/>
    <cellStyle name="Normal 38 2 26 6" xfId="12244"/>
    <cellStyle name="Normal 38 2 27" xfId="2926"/>
    <cellStyle name="Normal 38 2 27 2" xfId="8396"/>
    <cellStyle name="Normal 38 2 27 2 2" xfId="40002"/>
    <cellStyle name="Normal 38 2 27 2 3" xfId="27145"/>
    <cellStyle name="Normal 38 2 27 2 4" xfId="17770"/>
    <cellStyle name="Normal 38 2 27 3" xfId="21492"/>
    <cellStyle name="Normal 38 2 27 4" xfId="30868"/>
    <cellStyle name="Normal 38 2 27 5" xfId="34591"/>
    <cellStyle name="Normal 38 2 27 6" xfId="12358"/>
    <cellStyle name="Normal 38 2 28" xfId="3041"/>
    <cellStyle name="Normal 38 2 28 2" xfId="8510"/>
    <cellStyle name="Normal 38 2 28 2 2" xfId="40116"/>
    <cellStyle name="Normal 38 2 28 2 3" xfId="27259"/>
    <cellStyle name="Normal 38 2 28 2 4" xfId="17884"/>
    <cellStyle name="Normal 38 2 28 3" xfId="21606"/>
    <cellStyle name="Normal 38 2 28 4" xfId="30982"/>
    <cellStyle name="Normal 38 2 28 5" xfId="34705"/>
    <cellStyle name="Normal 38 2 28 6" xfId="12472"/>
    <cellStyle name="Normal 38 2 29" xfId="3156"/>
    <cellStyle name="Normal 38 2 29 2" xfId="8624"/>
    <cellStyle name="Normal 38 2 29 2 2" xfId="40230"/>
    <cellStyle name="Normal 38 2 29 2 3" xfId="27373"/>
    <cellStyle name="Normal 38 2 29 2 4" xfId="17998"/>
    <cellStyle name="Normal 38 2 29 3" xfId="21720"/>
    <cellStyle name="Normal 38 2 29 4" xfId="31096"/>
    <cellStyle name="Normal 38 2 29 5" xfId="34819"/>
    <cellStyle name="Normal 38 2 29 6" xfId="12586"/>
    <cellStyle name="Normal 38 2 3" xfId="140"/>
    <cellStyle name="Normal 38 2 3 10" xfId="1472"/>
    <cellStyle name="Normal 38 2 3 10 2" xfId="6639"/>
    <cellStyle name="Normal 38 2 3 10 2 2" xfId="38247"/>
    <cellStyle name="Normal 38 2 3 10 2 3" xfId="25390"/>
    <cellStyle name="Normal 38 2 3 10 2 4" xfId="16015"/>
    <cellStyle name="Normal 38 2 3 10 3" xfId="20053"/>
    <cellStyle name="Normal 38 2 3 10 4" xfId="29429"/>
    <cellStyle name="Normal 38 2 3 10 5" xfId="33153"/>
    <cellStyle name="Normal 38 2 3 10 6" xfId="10919"/>
    <cellStyle name="Normal 38 2 3 11" xfId="1604"/>
    <cellStyle name="Normal 38 2 3 11 2" xfId="7084"/>
    <cellStyle name="Normal 38 2 3 11 2 2" xfId="38690"/>
    <cellStyle name="Normal 38 2 3 11 2 3" xfId="25833"/>
    <cellStyle name="Normal 38 2 3 11 2 4" xfId="16458"/>
    <cellStyle name="Normal 38 2 3 11 3" xfId="20180"/>
    <cellStyle name="Normal 38 2 3 11 4" xfId="29556"/>
    <cellStyle name="Normal 38 2 3 11 5" xfId="33279"/>
    <cellStyle name="Normal 38 2 3 11 6" xfId="11046"/>
    <cellStyle name="Normal 38 2 3 12" xfId="1720"/>
    <cellStyle name="Normal 38 2 3 12 2" xfId="7199"/>
    <cellStyle name="Normal 38 2 3 12 2 2" xfId="38805"/>
    <cellStyle name="Normal 38 2 3 12 2 3" xfId="25948"/>
    <cellStyle name="Normal 38 2 3 12 2 4" xfId="16573"/>
    <cellStyle name="Normal 38 2 3 12 3" xfId="20295"/>
    <cellStyle name="Normal 38 2 3 12 4" xfId="29671"/>
    <cellStyle name="Normal 38 2 3 12 5" xfId="33394"/>
    <cellStyle name="Normal 38 2 3 12 6" xfId="11161"/>
    <cellStyle name="Normal 38 2 3 13" xfId="1894"/>
    <cellStyle name="Normal 38 2 3 13 2" xfId="7372"/>
    <cellStyle name="Normal 38 2 3 13 2 2" xfId="38978"/>
    <cellStyle name="Normal 38 2 3 13 2 3" xfId="26121"/>
    <cellStyle name="Normal 38 2 3 13 2 4" xfId="16746"/>
    <cellStyle name="Normal 38 2 3 13 3" xfId="20468"/>
    <cellStyle name="Normal 38 2 3 13 4" xfId="29844"/>
    <cellStyle name="Normal 38 2 3 13 5" xfId="33567"/>
    <cellStyle name="Normal 38 2 3 13 6" xfId="11334"/>
    <cellStyle name="Normal 38 2 3 14" xfId="2012"/>
    <cellStyle name="Normal 38 2 3 14 2" xfId="7489"/>
    <cellStyle name="Normal 38 2 3 14 2 2" xfId="39095"/>
    <cellStyle name="Normal 38 2 3 14 2 3" xfId="26238"/>
    <cellStyle name="Normal 38 2 3 14 2 4" xfId="16863"/>
    <cellStyle name="Normal 38 2 3 14 3" xfId="20585"/>
    <cellStyle name="Normal 38 2 3 14 4" xfId="29961"/>
    <cellStyle name="Normal 38 2 3 14 5" xfId="33684"/>
    <cellStyle name="Normal 38 2 3 14 6" xfId="11451"/>
    <cellStyle name="Normal 38 2 3 15" xfId="2129"/>
    <cellStyle name="Normal 38 2 3 15 2" xfId="7605"/>
    <cellStyle name="Normal 38 2 3 15 2 2" xfId="39211"/>
    <cellStyle name="Normal 38 2 3 15 2 3" xfId="26354"/>
    <cellStyle name="Normal 38 2 3 15 2 4" xfId="16979"/>
    <cellStyle name="Normal 38 2 3 15 3" xfId="20701"/>
    <cellStyle name="Normal 38 2 3 15 4" xfId="30077"/>
    <cellStyle name="Normal 38 2 3 15 5" xfId="33800"/>
    <cellStyle name="Normal 38 2 3 15 6" xfId="11567"/>
    <cellStyle name="Normal 38 2 3 16" xfId="2248"/>
    <cellStyle name="Normal 38 2 3 16 2" xfId="7723"/>
    <cellStyle name="Normal 38 2 3 16 2 2" xfId="39329"/>
    <cellStyle name="Normal 38 2 3 16 2 3" xfId="26472"/>
    <cellStyle name="Normal 38 2 3 16 2 4" xfId="17097"/>
    <cellStyle name="Normal 38 2 3 16 3" xfId="20819"/>
    <cellStyle name="Normal 38 2 3 16 4" xfId="30195"/>
    <cellStyle name="Normal 38 2 3 16 5" xfId="33918"/>
    <cellStyle name="Normal 38 2 3 16 6" xfId="11685"/>
    <cellStyle name="Normal 38 2 3 17" xfId="2367"/>
    <cellStyle name="Normal 38 2 3 17 2" xfId="7841"/>
    <cellStyle name="Normal 38 2 3 17 2 2" xfId="39447"/>
    <cellStyle name="Normal 38 2 3 17 2 3" xfId="26590"/>
    <cellStyle name="Normal 38 2 3 17 2 4" xfId="17215"/>
    <cellStyle name="Normal 38 2 3 17 3" xfId="20937"/>
    <cellStyle name="Normal 38 2 3 17 4" xfId="30313"/>
    <cellStyle name="Normal 38 2 3 17 5" xfId="34036"/>
    <cellStyle name="Normal 38 2 3 17 6" xfId="11803"/>
    <cellStyle name="Normal 38 2 3 18" xfId="2484"/>
    <cellStyle name="Normal 38 2 3 18 2" xfId="7957"/>
    <cellStyle name="Normal 38 2 3 18 2 2" xfId="39563"/>
    <cellStyle name="Normal 38 2 3 18 2 3" xfId="26706"/>
    <cellStyle name="Normal 38 2 3 18 2 4" xfId="17331"/>
    <cellStyle name="Normal 38 2 3 18 3" xfId="21053"/>
    <cellStyle name="Normal 38 2 3 18 4" xfId="30429"/>
    <cellStyle name="Normal 38 2 3 18 5" xfId="34152"/>
    <cellStyle name="Normal 38 2 3 18 6" xfId="11919"/>
    <cellStyle name="Normal 38 2 3 19" xfId="2602"/>
    <cellStyle name="Normal 38 2 3 19 2" xfId="8074"/>
    <cellStyle name="Normal 38 2 3 19 2 2" xfId="39680"/>
    <cellStyle name="Normal 38 2 3 19 2 3" xfId="26823"/>
    <cellStyle name="Normal 38 2 3 19 2 4" xfId="17448"/>
    <cellStyle name="Normal 38 2 3 19 3" xfId="21170"/>
    <cellStyle name="Normal 38 2 3 19 4" xfId="30546"/>
    <cellStyle name="Normal 38 2 3 19 5" xfId="34269"/>
    <cellStyle name="Normal 38 2 3 19 6" xfId="12036"/>
    <cellStyle name="Normal 38 2 3 2" xfId="206"/>
    <cellStyle name="Normal 38 2 3 2 10" xfId="1670"/>
    <cellStyle name="Normal 38 2 3 2 10 2" xfId="7150"/>
    <cellStyle name="Normal 38 2 3 2 10 2 2" xfId="38756"/>
    <cellStyle name="Normal 38 2 3 2 10 2 3" xfId="25899"/>
    <cellStyle name="Normal 38 2 3 2 10 2 4" xfId="16524"/>
    <cellStyle name="Normal 38 2 3 2 10 3" xfId="20246"/>
    <cellStyle name="Normal 38 2 3 2 10 4" xfId="29622"/>
    <cellStyle name="Normal 38 2 3 2 10 5" xfId="33345"/>
    <cellStyle name="Normal 38 2 3 2 10 6" xfId="11112"/>
    <cellStyle name="Normal 38 2 3 2 11" xfId="1786"/>
    <cellStyle name="Normal 38 2 3 2 11 2" xfId="7265"/>
    <cellStyle name="Normal 38 2 3 2 11 2 2" xfId="38871"/>
    <cellStyle name="Normal 38 2 3 2 11 2 3" xfId="26014"/>
    <cellStyle name="Normal 38 2 3 2 11 2 4" xfId="16639"/>
    <cellStyle name="Normal 38 2 3 2 11 3" xfId="20361"/>
    <cellStyle name="Normal 38 2 3 2 11 4" xfId="29737"/>
    <cellStyle name="Normal 38 2 3 2 11 5" xfId="33460"/>
    <cellStyle name="Normal 38 2 3 2 11 6" xfId="11227"/>
    <cellStyle name="Normal 38 2 3 2 12" xfId="1960"/>
    <cellStyle name="Normal 38 2 3 2 12 2" xfId="7438"/>
    <cellStyle name="Normal 38 2 3 2 12 2 2" xfId="39044"/>
    <cellStyle name="Normal 38 2 3 2 12 2 3" xfId="26187"/>
    <cellStyle name="Normal 38 2 3 2 12 2 4" xfId="16812"/>
    <cellStyle name="Normal 38 2 3 2 12 3" xfId="20534"/>
    <cellStyle name="Normal 38 2 3 2 12 4" xfId="29910"/>
    <cellStyle name="Normal 38 2 3 2 12 5" xfId="33633"/>
    <cellStyle name="Normal 38 2 3 2 12 6" xfId="11400"/>
    <cellStyle name="Normal 38 2 3 2 13" xfId="2078"/>
    <cellStyle name="Normal 38 2 3 2 13 2" xfId="7555"/>
    <cellStyle name="Normal 38 2 3 2 13 2 2" xfId="39161"/>
    <cellStyle name="Normal 38 2 3 2 13 2 3" xfId="26304"/>
    <cellStyle name="Normal 38 2 3 2 13 2 4" xfId="16929"/>
    <cellStyle name="Normal 38 2 3 2 13 3" xfId="20651"/>
    <cellStyle name="Normal 38 2 3 2 13 4" xfId="30027"/>
    <cellStyle name="Normal 38 2 3 2 13 5" xfId="33750"/>
    <cellStyle name="Normal 38 2 3 2 13 6" xfId="11517"/>
    <cellStyle name="Normal 38 2 3 2 14" xfId="2195"/>
    <cellStyle name="Normal 38 2 3 2 14 2" xfId="7671"/>
    <cellStyle name="Normal 38 2 3 2 14 2 2" xfId="39277"/>
    <cellStyle name="Normal 38 2 3 2 14 2 3" xfId="26420"/>
    <cellStyle name="Normal 38 2 3 2 14 2 4" xfId="17045"/>
    <cellStyle name="Normal 38 2 3 2 14 3" xfId="20767"/>
    <cellStyle name="Normal 38 2 3 2 14 4" xfId="30143"/>
    <cellStyle name="Normal 38 2 3 2 14 5" xfId="33866"/>
    <cellStyle name="Normal 38 2 3 2 14 6" xfId="11633"/>
    <cellStyle name="Normal 38 2 3 2 15" xfId="2314"/>
    <cellStyle name="Normal 38 2 3 2 15 2" xfId="7789"/>
    <cellStyle name="Normal 38 2 3 2 15 2 2" xfId="39395"/>
    <cellStyle name="Normal 38 2 3 2 15 2 3" xfId="26538"/>
    <cellStyle name="Normal 38 2 3 2 15 2 4" xfId="17163"/>
    <cellStyle name="Normal 38 2 3 2 15 3" xfId="20885"/>
    <cellStyle name="Normal 38 2 3 2 15 4" xfId="30261"/>
    <cellStyle name="Normal 38 2 3 2 15 5" xfId="33984"/>
    <cellStyle name="Normal 38 2 3 2 15 6" xfId="11751"/>
    <cellStyle name="Normal 38 2 3 2 16" xfId="2433"/>
    <cellStyle name="Normal 38 2 3 2 16 2" xfId="7907"/>
    <cellStyle name="Normal 38 2 3 2 16 2 2" xfId="39513"/>
    <cellStyle name="Normal 38 2 3 2 16 2 3" xfId="26656"/>
    <cellStyle name="Normal 38 2 3 2 16 2 4" xfId="17281"/>
    <cellStyle name="Normal 38 2 3 2 16 3" xfId="21003"/>
    <cellStyle name="Normal 38 2 3 2 16 4" xfId="30379"/>
    <cellStyle name="Normal 38 2 3 2 16 5" xfId="34102"/>
    <cellStyle name="Normal 38 2 3 2 16 6" xfId="11869"/>
    <cellStyle name="Normal 38 2 3 2 17" xfId="2550"/>
    <cellStyle name="Normal 38 2 3 2 17 2" xfId="8023"/>
    <cellStyle name="Normal 38 2 3 2 17 2 2" xfId="39629"/>
    <cellStyle name="Normal 38 2 3 2 17 2 3" xfId="26772"/>
    <cellStyle name="Normal 38 2 3 2 17 2 4" xfId="17397"/>
    <cellStyle name="Normal 38 2 3 2 17 3" xfId="21119"/>
    <cellStyle name="Normal 38 2 3 2 17 4" xfId="30495"/>
    <cellStyle name="Normal 38 2 3 2 17 5" xfId="34218"/>
    <cellStyle name="Normal 38 2 3 2 17 6" xfId="11985"/>
    <cellStyle name="Normal 38 2 3 2 18" xfId="2668"/>
    <cellStyle name="Normal 38 2 3 2 18 2" xfId="8140"/>
    <cellStyle name="Normal 38 2 3 2 18 2 2" xfId="39746"/>
    <cellStyle name="Normal 38 2 3 2 18 2 3" xfId="26889"/>
    <cellStyle name="Normal 38 2 3 2 18 2 4" xfId="17514"/>
    <cellStyle name="Normal 38 2 3 2 18 3" xfId="21236"/>
    <cellStyle name="Normal 38 2 3 2 18 4" xfId="30612"/>
    <cellStyle name="Normal 38 2 3 2 18 5" xfId="34335"/>
    <cellStyle name="Normal 38 2 3 2 18 6" xfId="12102"/>
    <cellStyle name="Normal 38 2 3 2 19" xfId="2788"/>
    <cellStyle name="Normal 38 2 3 2 19 2" xfId="8259"/>
    <cellStyle name="Normal 38 2 3 2 19 2 2" xfId="39865"/>
    <cellStyle name="Normal 38 2 3 2 19 2 3" xfId="27008"/>
    <cellStyle name="Normal 38 2 3 2 19 2 4" xfId="17633"/>
    <cellStyle name="Normal 38 2 3 2 19 3" xfId="21355"/>
    <cellStyle name="Normal 38 2 3 2 19 4" xfId="30731"/>
    <cellStyle name="Normal 38 2 3 2 19 5" xfId="34454"/>
    <cellStyle name="Normal 38 2 3 2 19 6" xfId="12221"/>
    <cellStyle name="Normal 38 2 3 2 2" xfId="327"/>
    <cellStyle name="Normal 38 2 3 2 2 2" xfId="685"/>
    <cellStyle name="Normal 38 2 3 2 2 2 2" xfId="5132"/>
    <cellStyle name="Normal 38 2 3 2 2 2 2 2" xfId="6390"/>
    <cellStyle name="Normal 38 2 3 2 2 2 2 2 2" xfId="37998"/>
    <cellStyle name="Normal 38 2 3 2 2 2 2 2 3" xfId="25141"/>
    <cellStyle name="Normal 38 2 3 2 2 2 2 2 4" xfId="15766"/>
    <cellStyle name="Normal 38 2 3 2 2 2 2 3" xfId="36740"/>
    <cellStyle name="Normal 38 2 3 2 2 2 2 4" xfId="23883"/>
    <cellStyle name="Normal 38 2 3 2 2 2 2 5" xfId="14508"/>
    <cellStyle name="Normal 38 2 3 2 2 2 3" xfId="5796"/>
    <cellStyle name="Normal 38 2 3 2 2 2 3 2" xfId="37404"/>
    <cellStyle name="Normal 38 2 3 2 2 2 3 3" xfId="24547"/>
    <cellStyle name="Normal 38 2 3 2 2 2 3 4" xfId="15172"/>
    <cellStyle name="Normal 38 2 3 2 2 2 4" xfId="4536"/>
    <cellStyle name="Normal 38 2 3 2 2 2 4 2" xfId="36150"/>
    <cellStyle name="Normal 38 2 3 2 2 2 4 3" xfId="23292"/>
    <cellStyle name="Normal 38 2 3 2 2 2 4 4" xfId="13917"/>
    <cellStyle name="Normal 38 2 3 2 2 2 5" xfId="32378"/>
    <cellStyle name="Normal 38 2 3 2 2 2 6" xfId="22726"/>
    <cellStyle name="Normal 38 2 3 2 2 2 7" xfId="10139"/>
    <cellStyle name="Normal 38 2 3 2 2 3" xfId="5131"/>
    <cellStyle name="Normal 38 2 3 2 2 3 2" xfId="6389"/>
    <cellStyle name="Normal 38 2 3 2 2 3 2 2" xfId="37997"/>
    <cellStyle name="Normal 38 2 3 2 2 3 2 3" xfId="25140"/>
    <cellStyle name="Normal 38 2 3 2 2 3 2 4" xfId="15765"/>
    <cellStyle name="Normal 38 2 3 2 2 3 3" xfId="36739"/>
    <cellStyle name="Normal 38 2 3 2 2 3 4" xfId="23882"/>
    <cellStyle name="Normal 38 2 3 2 2 3 5" xfId="14507"/>
    <cellStyle name="Normal 38 2 3 2 2 4" xfId="5620"/>
    <cellStyle name="Normal 38 2 3 2 2 4 2" xfId="37228"/>
    <cellStyle name="Normal 38 2 3 2 2 4 3" xfId="24371"/>
    <cellStyle name="Normal 38 2 3 2 2 4 4" xfId="14996"/>
    <cellStyle name="Normal 38 2 3 2 2 5" xfId="4360"/>
    <cellStyle name="Normal 38 2 3 2 2 5 2" xfId="35974"/>
    <cellStyle name="Normal 38 2 3 2 2 5 3" xfId="23116"/>
    <cellStyle name="Normal 38 2 3 2 2 5 4" xfId="13741"/>
    <cellStyle name="Normal 38 2 3 2 2 6" xfId="19273"/>
    <cellStyle name="Normal 38 2 3 2 2 7" xfId="28649"/>
    <cellStyle name="Normal 38 2 3 2 2 8" xfId="32137"/>
    <cellStyle name="Normal 38 2 3 2 2 9" xfId="9785"/>
    <cellStyle name="Normal 38 2 3 2 20" xfId="2903"/>
    <cellStyle name="Normal 38 2 3 2 20 2" xfId="8373"/>
    <cellStyle name="Normal 38 2 3 2 20 2 2" xfId="39979"/>
    <cellStyle name="Normal 38 2 3 2 20 2 3" xfId="27122"/>
    <cellStyle name="Normal 38 2 3 2 20 2 4" xfId="17747"/>
    <cellStyle name="Normal 38 2 3 2 20 3" xfId="21469"/>
    <cellStyle name="Normal 38 2 3 2 20 4" xfId="30845"/>
    <cellStyle name="Normal 38 2 3 2 20 5" xfId="34568"/>
    <cellStyle name="Normal 38 2 3 2 20 6" xfId="12335"/>
    <cellStyle name="Normal 38 2 3 2 21" xfId="3018"/>
    <cellStyle name="Normal 38 2 3 2 21 2" xfId="8487"/>
    <cellStyle name="Normal 38 2 3 2 21 2 2" xfId="40093"/>
    <cellStyle name="Normal 38 2 3 2 21 2 3" xfId="27236"/>
    <cellStyle name="Normal 38 2 3 2 21 2 4" xfId="17861"/>
    <cellStyle name="Normal 38 2 3 2 21 3" xfId="21583"/>
    <cellStyle name="Normal 38 2 3 2 21 4" xfId="30959"/>
    <cellStyle name="Normal 38 2 3 2 21 5" xfId="34682"/>
    <cellStyle name="Normal 38 2 3 2 21 6" xfId="12449"/>
    <cellStyle name="Normal 38 2 3 2 22" xfId="3133"/>
    <cellStyle name="Normal 38 2 3 2 22 2" xfId="8601"/>
    <cellStyle name="Normal 38 2 3 2 22 2 2" xfId="40207"/>
    <cellStyle name="Normal 38 2 3 2 22 2 3" xfId="27350"/>
    <cellStyle name="Normal 38 2 3 2 22 2 4" xfId="17975"/>
    <cellStyle name="Normal 38 2 3 2 22 3" xfId="21697"/>
    <cellStyle name="Normal 38 2 3 2 22 4" xfId="31073"/>
    <cellStyle name="Normal 38 2 3 2 22 5" xfId="34796"/>
    <cellStyle name="Normal 38 2 3 2 22 6" xfId="12563"/>
    <cellStyle name="Normal 38 2 3 2 23" xfId="3248"/>
    <cellStyle name="Normal 38 2 3 2 23 2" xfId="8715"/>
    <cellStyle name="Normal 38 2 3 2 23 2 2" xfId="40321"/>
    <cellStyle name="Normal 38 2 3 2 23 2 3" xfId="27464"/>
    <cellStyle name="Normal 38 2 3 2 23 2 4" xfId="18089"/>
    <cellStyle name="Normal 38 2 3 2 23 3" xfId="21811"/>
    <cellStyle name="Normal 38 2 3 2 23 4" xfId="31187"/>
    <cellStyle name="Normal 38 2 3 2 23 5" xfId="34910"/>
    <cellStyle name="Normal 38 2 3 2 23 6" xfId="12677"/>
    <cellStyle name="Normal 38 2 3 2 24" xfId="3363"/>
    <cellStyle name="Normal 38 2 3 2 24 2" xfId="8829"/>
    <cellStyle name="Normal 38 2 3 2 24 2 2" xfId="40435"/>
    <cellStyle name="Normal 38 2 3 2 24 2 3" xfId="27578"/>
    <cellStyle name="Normal 38 2 3 2 24 2 4" xfId="18203"/>
    <cellStyle name="Normal 38 2 3 2 24 3" xfId="21925"/>
    <cellStyle name="Normal 38 2 3 2 24 4" xfId="31301"/>
    <cellStyle name="Normal 38 2 3 2 24 5" xfId="35024"/>
    <cellStyle name="Normal 38 2 3 2 24 6" xfId="12791"/>
    <cellStyle name="Normal 38 2 3 2 25" xfId="3481"/>
    <cellStyle name="Normal 38 2 3 2 25 2" xfId="8946"/>
    <cellStyle name="Normal 38 2 3 2 25 2 2" xfId="40552"/>
    <cellStyle name="Normal 38 2 3 2 25 2 3" xfId="27695"/>
    <cellStyle name="Normal 38 2 3 2 25 2 4" xfId="18320"/>
    <cellStyle name="Normal 38 2 3 2 25 3" xfId="22042"/>
    <cellStyle name="Normal 38 2 3 2 25 4" xfId="31418"/>
    <cellStyle name="Normal 38 2 3 2 25 5" xfId="35141"/>
    <cellStyle name="Normal 38 2 3 2 25 6" xfId="12908"/>
    <cellStyle name="Normal 38 2 3 2 26" xfId="3601"/>
    <cellStyle name="Normal 38 2 3 2 26 2" xfId="9065"/>
    <cellStyle name="Normal 38 2 3 2 26 2 2" xfId="40671"/>
    <cellStyle name="Normal 38 2 3 2 26 2 3" xfId="27814"/>
    <cellStyle name="Normal 38 2 3 2 26 2 4" xfId="18439"/>
    <cellStyle name="Normal 38 2 3 2 26 3" xfId="22161"/>
    <cellStyle name="Normal 38 2 3 2 26 4" xfId="31537"/>
    <cellStyle name="Normal 38 2 3 2 26 5" xfId="35260"/>
    <cellStyle name="Normal 38 2 3 2 26 6" xfId="13027"/>
    <cellStyle name="Normal 38 2 3 2 27" xfId="3733"/>
    <cellStyle name="Normal 38 2 3 2 27 2" xfId="9196"/>
    <cellStyle name="Normal 38 2 3 2 27 2 2" xfId="40802"/>
    <cellStyle name="Normal 38 2 3 2 27 2 3" xfId="27945"/>
    <cellStyle name="Normal 38 2 3 2 27 2 4" xfId="18570"/>
    <cellStyle name="Normal 38 2 3 2 27 3" xfId="22292"/>
    <cellStyle name="Normal 38 2 3 2 27 4" xfId="31668"/>
    <cellStyle name="Normal 38 2 3 2 27 5" xfId="35391"/>
    <cellStyle name="Normal 38 2 3 2 27 6" xfId="13158"/>
    <cellStyle name="Normal 38 2 3 2 28" xfId="3849"/>
    <cellStyle name="Normal 38 2 3 2 28 2" xfId="9311"/>
    <cellStyle name="Normal 38 2 3 2 28 2 2" xfId="40917"/>
    <cellStyle name="Normal 38 2 3 2 28 2 3" xfId="28060"/>
    <cellStyle name="Normal 38 2 3 2 28 2 4" xfId="18685"/>
    <cellStyle name="Normal 38 2 3 2 28 3" xfId="22407"/>
    <cellStyle name="Normal 38 2 3 2 28 4" xfId="31783"/>
    <cellStyle name="Normal 38 2 3 2 28 5" xfId="35506"/>
    <cellStyle name="Normal 38 2 3 2 28 6" xfId="13273"/>
    <cellStyle name="Normal 38 2 3 2 29" xfId="3964"/>
    <cellStyle name="Normal 38 2 3 2 29 2" xfId="9425"/>
    <cellStyle name="Normal 38 2 3 2 29 2 2" xfId="41031"/>
    <cellStyle name="Normal 38 2 3 2 29 2 3" xfId="28174"/>
    <cellStyle name="Normal 38 2 3 2 29 2 4" xfId="18799"/>
    <cellStyle name="Normal 38 2 3 2 29 3" xfId="22521"/>
    <cellStyle name="Normal 38 2 3 2 29 4" xfId="31897"/>
    <cellStyle name="Normal 38 2 3 2 29 5" xfId="35620"/>
    <cellStyle name="Normal 38 2 3 2 29 6" xfId="13387"/>
    <cellStyle name="Normal 38 2 3 2 3" xfId="844"/>
    <cellStyle name="Normal 38 2 3 2 3 2" xfId="5133"/>
    <cellStyle name="Normal 38 2 3 2 3 2 2" xfId="6391"/>
    <cellStyle name="Normal 38 2 3 2 3 2 2 2" xfId="37999"/>
    <cellStyle name="Normal 38 2 3 2 3 2 2 3" xfId="25142"/>
    <cellStyle name="Normal 38 2 3 2 3 2 2 4" xfId="15767"/>
    <cellStyle name="Normal 38 2 3 2 3 2 3" xfId="36741"/>
    <cellStyle name="Normal 38 2 3 2 3 2 4" xfId="23884"/>
    <cellStyle name="Normal 38 2 3 2 3 2 5" xfId="14509"/>
    <cellStyle name="Normal 38 2 3 2 3 3" xfId="5797"/>
    <cellStyle name="Normal 38 2 3 2 3 3 2" xfId="37405"/>
    <cellStyle name="Normal 38 2 3 2 3 3 3" xfId="24548"/>
    <cellStyle name="Normal 38 2 3 2 3 3 4" xfId="15173"/>
    <cellStyle name="Normal 38 2 3 2 3 4" xfId="4537"/>
    <cellStyle name="Normal 38 2 3 2 3 4 2" xfId="36151"/>
    <cellStyle name="Normal 38 2 3 2 3 4 3" xfId="23293"/>
    <cellStyle name="Normal 38 2 3 2 3 4 4" xfId="13918"/>
    <cellStyle name="Normal 38 2 3 2 3 5" xfId="19431"/>
    <cellStyle name="Normal 38 2 3 2 3 6" xfId="28807"/>
    <cellStyle name="Normal 38 2 3 2 3 7" xfId="32258"/>
    <cellStyle name="Normal 38 2 3 2 3 8" xfId="10297"/>
    <cellStyle name="Normal 38 2 3 2 30" xfId="568"/>
    <cellStyle name="Normal 38 2 3 2 30 2" xfId="9545"/>
    <cellStyle name="Normal 38 2 3 2 30 2 2" xfId="41151"/>
    <cellStyle name="Normal 38 2 3 2 30 2 3" xfId="28294"/>
    <cellStyle name="Normal 38 2 3 2 30 2 4" xfId="18919"/>
    <cellStyle name="Normal 38 2 3 2 30 3" xfId="22641"/>
    <cellStyle name="Normal 38 2 3 2 30 4" xfId="28535"/>
    <cellStyle name="Normal 38 2 3 2 30 5" xfId="32499"/>
    <cellStyle name="Normal 38 2 3 2 30 6" xfId="10025"/>
    <cellStyle name="Normal 38 2 3 2 31" xfId="447"/>
    <cellStyle name="Normal 38 2 3 2 31 2" xfId="6774"/>
    <cellStyle name="Normal 38 2 3 2 31 2 2" xfId="38380"/>
    <cellStyle name="Normal 38 2 3 2 31 2 3" xfId="25523"/>
    <cellStyle name="Normal 38 2 3 2 31 2 4" xfId="16148"/>
    <cellStyle name="Normal 38 2 3 2 31 3" xfId="19159"/>
    <cellStyle name="Normal 38 2 3 2 31 4" xfId="9905"/>
    <cellStyle name="Normal 38 2 3 2 32" xfId="4129"/>
    <cellStyle name="Normal 38 2 3 2 32 2" xfId="35743"/>
    <cellStyle name="Normal 38 2 3 2 32 3" xfId="22885"/>
    <cellStyle name="Normal 38 2 3 2 32 4" xfId="13510"/>
    <cellStyle name="Normal 38 2 3 2 33" xfId="19039"/>
    <cellStyle name="Normal 38 2 3 2 34" xfId="28415"/>
    <cellStyle name="Normal 38 2 3 2 35" xfId="32017"/>
    <cellStyle name="Normal 38 2 3 2 36" xfId="9665"/>
    <cellStyle name="Normal 38 2 3 2 4" xfId="961"/>
    <cellStyle name="Normal 38 2 3 2 4 2" xfId="5134"/>
    <cellStyle name="Normal 38 2 3 2 4 2 2" xfId="6392"/>
    <cellStyle name="Normal 38 2 3 2 4 2 2 2" xfId="38000"/>
    <cellStyle name="Normal 38 2 3 2 4 2 2 3" xfId="25143"/>
    <cellStyle name="Normal 38 2 3 2 4 2 2 4" xfId="15768"/>
    <cellStyle name="Normal 38 2 3 2 4 2 3" xfId="36742"/>
    <cellStyle name="Normal 38 2 3 2 4 2 4" xfId="23885"/>
    <cellStyle name="Normal 38 2 3 2 4 2 5" xfId="14510"/>
    <cellStyle name="Normal 38 2 3 2 4 3" xfId="5990"/>
    <cellStyle name="Normal 38 2 3 2 4 3 2" xfId="37598"/>
    <cellStyle name="Normal 38 2 3 2 4 3 3" xfId="24741"/>
    <cellStyle name="Normal 38 2 3 2 4 3 4" xfId="15366"/>
    <cellStyle name="Normal 38 2 3 2 4 4" xfId="4731"/>
    <cellStyle name="Normal 38 2 3 2 4 4 2" xfId="36342"/>
    <cellStyle name="Normal 38 2 3 2 4 4 3" xfId="23485"/>
    <cellStyle name="Normal 38 2 3 2 4 4 4" xfId="14110"/>
    <cellStyle name="Normal 38 2 3 2 4 5" xfId="19547"/>
    <cellStyle name="Normal 38 2 3 2 4 6" xfId="28923"/>
    <cellStyle name="Normal 38 2 3 2 4 7" xfId="32647"/>
    <cellStyle name="Normal 38 2 3 2 4 8" xfId="10413"/>
    <cellStyle name="Normal 38 2 3 2 5" xfId="1077"/>
    <cellStyle name="Normal 38 2 3 2 5 2" xfId="6388"/>
    <cellStyle name="Normal 38 2 3 2 5 2 2" xfId="37996"/>
    <cellStyle name="Normal 38 2 3 2 5 2 3" xfId="25139"/>
    <cellStyle name="Normal 38 2 3 2 5 2 4" xfId="15764"/>
    <cellStyle name="Normal 38 2 3 2 5 3" xfId="5130"/>
    <cellStyle name="Normal 38 2 3 2 5 3 2" xfId="36738"/>
    <cellStyle name="Normal 38 2 3 2 5 3 3" xfId="23881"/>
    <cellStyle name="Normal 38 2 3 2 5 3 4" xfId="14506"/>
    <cellStyle name="Normal 38 2 3 2 5 4" xfId="19662"/>
    <cellStyle name="Normal 38 2 3 2 5 5" xfId="29038"/>
    <cellStyle name="Normal 38 2 3 2 5 6" xfId="32762"/>
    <cellStyle name="Normal 38 2 3 2 5 7" xfId="10528"/>
    <cellStyle name="Normal 38 2 3 2 6" xfId="1193"/>
    <cellStyle name="Normal 38 2 3 2 6 2" xfId="6892"/>
    <cellStyle name="Normal 38 2 3 2 6 2 2" xfId="38498"/>
    <cellStyle name="Normal 38 2 3 2 6 2 3" xfId="25641"/>
    <cellStyle name="Normal 38 2 3 2 6 2 4" xfId="16266"/>
    <cellStyle name="Normal 38 2 3 2 6 3" xfId="4246"/>
    <cellStyle name="Normal 38 2 3 2 6 3 2" xfId="35860"/>
    <cellStyle name="Normal 38 2 3 2 6 3 3" xfId="23002"/>
    <cellStyle name="Normal 38 2 3 2 6 3 4" xfId="13627"/>
    <cellStyle name="Normal 38 2 3 2 6 4" xfId="19777"/>
    <cellStyle name="Normal 38 2 3 2 6 5" xfId="29153"/>
    <cellStyle name="Normal 38 2 3 2 6 6" xfId="32877"/>
    <cellStyle name="Normal 38 2 3 2 6 7" xfId="10643"/>
    <cellStyle name="Normal 38 2 3 2 7" xfId="1308"/>
    <cellStyle name="Normal 38 2 3 2 7 2" xfId="5502"/>
    <cellStyle name="Normal 38 2 3 2 7 2 2" xfId="37110"/>
    <cellStyle name="Normal 38 2 3 2 7 2 3" xfId="24253"/>
    <cellStyle name="Normal 38 2 3 2 7 2 4" xfId="14878"/>
    <cellStyle name="Normal 38 2 3 2 7 3" xfId="19891"/>
    <cellStyle name="Normal 38 2 3 2 7 4" xfId="29267"/>
    <cellStyle name="Normal 38 2 3 2 7 5" xfId="32991"/>
    <cellStyle name="Normal 38 2 3 2 7 6" xfId="10757"/>
    <cellStyle name="Normal 38 2 3 2 8" xfId="1423"/>
    <cellStyle name="Normal 38 2 3 2 8 2" xfId="7031"/>
    <cellStyle name="Normal 38 2 3 2 8 2 2" xfId="38637"/>
    <cellStyle name="Normal 38 2 3 2 8 2 3" xfId="25780"/>
    <cellStyle name="Normal 38 2 3 2 8 2 4" xfId="16405"/>
    <cellStyle name="Normal 38 2 3 2 8 3" xfId="20005"/>
    <cellStyle name="Normal 38 2 3 2 8 4" xfId="29381"/>
    <cellStyle name="Normal 38 2 3 2 8 5" xfId="33105"/>
    <cellStyle name="Normal 38 2 3 2 8 6" xfId="10871"/>
    <cellStyle name="Normal 38 2 3 2 9" xfId="1538"/>
    <cellStyle name="Normal 38 2 3 2 9 2" xfId="7040"/>
    <cellStyle name="Normal 38 2 3 2 9 2 2" xfId="38646"/>
    <cellStyle name="Normal 38 2 3 2 9 2 3" xfId="25789"/>
    <cellStyle name="Normal 38 2 3 2 9 2 4" xfId="16414"/>
    <cellStyle name="Normal 38 2 3 2 9 3" xfId="20119"/>
    <cellStyle name="Normal 38 2 3 2 9 4" xfId="29495"/>
    <cellStyle name="Normal 38 2 3 2 9 5" xfId="33219"/>
    <cellStyle name="Normal 38 2 3 2 9 6" xfId="10985"/>
    <cellStyle name="Normal 38 2 3 20" xfId="2722"/>
    <cellStyle name="Normal 38 2 3 20 2" xfId="8193"/>
    <cellStyle name="Normal 38 2 3 20 2 2" xfId="39799"/>
    <cellStyle name="Normal 38 2 3 20 2 3" xfId="26942"/>
    <cellStyle name="Normal 38 2 3 20 2 4" xfId="17567"/>
    <cellStyle name="Normal 38 2 3 20 3" xfId="21289"/>
    <cellStyle name="Normal 38 2 3 20 4" xfId="30665"/>
    <cellStyle name="Normal 38 2 3 20 5" xfId="34388"/>
    <cellStyle name="Normal 38 2 3 20 6" xfId="12155"/>
    <cellStyle name="Normal 38 2 3 21" xfId="2837"/>
    <cellStyle name="Normal 38 2 3 21 2" xfId="8307"/>
    <cellStyle name="Normal 38 2 3 21 2 2" xfId="39913"/>
    <cellStyle name="Normal 38 2 3 21 2 3" xfId="27056"/>
    <cellStyle name="Normal 38 2 3 21 2 4" xfId="17681"/>
    <cellStyle name="Normal 38 2 3 21 3" xfId="21403"/>
    <cellStyle name="Normal 38 2 3 21 4" xfId="30779"/>
    <cellStyle name="Normal 38 2 3 21 5" xfId="34502"/>
    <cellStyle name="Normal 38 2 3 21 6" xfId="12269"/>
    <cellStyle name="Normal 38 2 3 22" xfId="2952"/>
    <cellStyle name="Normal 38 2 3 22 2" xfId="8421"/>
    <cellStyle name="Normal 38 2 3 22 2 2" xfId="40027"/>
    <cellStyle name="Normal 38 2 3 22 2 3" xfId="27170"/>
    <cellStyle name="Normal 38 2 3 22 2 4" xfId="17795"/>
    <cellStyle name="Normal 38 2 3 22 3" xfId="21517"/>
    <cellStyle name="Normal 38 2 3 22 4" xfId="30893"/>
    <cellStyle name="Normal 38 2 3 22 5" xfId="34616"/>
    <cellStyle name="Normal 38 2 3 22 6" xfId="12383"/>
    <cellStyle name="Normal 38 2 3 23" xfId="3067"/>
    <cellStyle name="Normal 38 2 3 23 2" xfId="8535"/>
    <cellStyle name="Normal 38 2 3 23 2 2" xfId="40141"/>
    <cellStyle name="Normal 38 2 3 23 2 3" xfId="27284"/>
    <cellStyle name="Normal 38 2 3 23 2 4" xfId="17909"/>
    <cellStyle name="Normal 38 2 3 23 3" xfId="21631"/>
    <cellStyle name="Normal 38 2 3 23 4" xfId="31007"/>
    <cellStyle name="Normal 38 2 3 23 5" xfId="34730"/>
    <cellStyle name="Normal 38 2 3 23 6" xfId="12497"/>
    <cellStyle name="Normal 38 2 3 24" xfId="3182"/>
    <cellStyle name="Normal 38 2 3 24 2" xfId="8649"/>
    <cellStyle name="Normal 38 2 3 24 2 2" xfId="40255"/>
    <cellStyle name="Normal 38 2 3 24 2 3" xfId="27398"/>
    <cellStyle name="Normal 38 2 3 24 2 4" xfId="18023"/>
    <cellStyle name="Normal 38 2 3 24 3" xfId="21745"/>
    <cellStyle name="Normal 38 2 3 24 4" xfId="31121"/>
    <cellStyle name="Normal 38 2 3 24 5" xfId="34844"/>
    <cellStyle name="Normal 38 2 3 24 6" xfId="12611"/>
    <cellStyle name="Normal 38 2 3 25" xfId="3297"/>
    <cellStyle name="Normal 38 2 3 25 2" xfId="8763"/>
    <cellStyle name="Normal 38 2 3 25 2 2" xfId="40369"/>
    <cellStyle name="Normal 38 2 3 25 2 3" xfId="27512"/>
    <cellStyle name="Normal 38 2 3 25 2 4" xfId="18137"/>
    <cellStyle name="Normal 38 2 3 25 3" xfId="21859"/>
    <cellStyle name="Normal 38 2 3 25 4" xfId="31235"/>
    <cellStyle name="Normal 38 2 3 25 5" xfId="34958"/>
    <cellStyle name="Normal 38 2 3 25 6" xfId="12725"/>
    <cellStyle name="Normal 38 2 3 26" xfId="3415"/>
    <cellStyle name="Normal 38 2 3 26 2" xfId="8880"/>
    <cellStyle name="Normal 38 2 3 26 2 2" xfId="40486"/>
    <cellStyle name="Normal 38 2 3 26 2 3" xfId="27629"/>
    <cellStyle name="Normal 38 2 3 26 2 4" xfId="18254"/>
    <cellStyle name="Normal 38 2 3 26 3" xfId="21976"/>
    <cellStyle name="Normal 38 2 3 26 4" xfId="31352"/>
    <cellStyle name="Normal 38 2 3 26 5" xfId="35075"/>
    <cellStyle name="Normal 38 2 3 26 6" xfId="12842"/>
    <cellStyle name="Normal 38 2 3 27" xfId="3535"/>
    <cellStyle name="Normal 38 2 3 27 2" xfId="8999"/>
    <cellStyle name="Normal 38 2 3 27 2 2" xfId="40605"/>
    <cellStyle name="Normal 38 2 3 27 2 3" xfId="27748"/>
    <cellStyle name="Normal 38 2 3 27 2 4" xfId="18373"/>
    <cellStyle name="Normal 38 2 3 27 3" xfId="22095"/>
    <cellStyle name="Normal 38 2 3 27 4" xfId="31471"/>
    <cellStyle name="Normal 38 2 3 27 5" xfId="35194"/>
    <cellStyle name="Normal 38 2 3 27 6" xfId="12961"/>
    <cellStyle name="Normal 38 2 3 28" xfId="3667"/>
    <cellStyle name="Normal 38 2 3 28 2" xfId="9130"/>
    <cellStyle name="Normal 38 2 3 28 2 2" xfId="40736"/>
    <cellStyle name="Normal 38 2 3 28 2 3" xfId="27879"/>
    <cellStyle name="Normal 38 2 3 28 2 4" xfId="18504"/>
    <cellStyle name="Normal 38 2 3 28 3" xfId="22226"/>
    <cellStyle name="Normal 38 2 3 28 4" xfId="31602"/>
    <cellStyle name="Normal 38 2 3 28 5" xfId="35325"/>
    <cellStyle name="Normal 38 2 3 28 6" xfId="13092"/>
    <cellStyle name="Normal 38 2 3 29" xfId="3783"/>
    <cellStyle name="Normal 38 2 3 29 2" xfId="9245"/>
    <cellStyle name="Normal 38 2 3 29 2 2" xfId="40851"/>
    <cellStyle name="Normal 38 2 3 29 2 3" xfId="27994"/>
    <cellStyle name="Normal 38 2 3 29 2 4" xfId="18619"/>
    <cellStyle name="Normal 38 2 3 29 3" xfId="22341"/>
    <cellStyle name="Normal 38 2 3 29 4" xfId="31717"/>
    <cellStyle name="Normal 38 2 3 29 5" xfId="35440"/>
    <cellStyle name="Normal 38 2 3 29 6" xfId="13207"/>
    <cellStyle name="Normal 38 2 3 3" xfId="261"/>
    <cellStyle name="Normal 38 2 3 3 2" xfId="624"/>
    <cellStyle name="Normal 38 2 3 3 2 2" xfId="5136"/>
    <cellStyle name="Normal 38 2 3 3 2 2 2" xfId="6394"/>
    <cellStyle name="Normal 38 2 3 3 2 2 2 2" xfId="38002"/>
    <cellStyle name="Normal 38 2 3 3 2 2 2 3" xfId="25145"/>
    <cellStyle name="Normal 38 2 3 3 2 2 2 4" xfId="15770"/>
    <cellStyle name="Normal 38 2 3 3 2 2 3" xfId="36744"/>
    <cellStyle name="Normal 38 2 3 3 2 2 4" xfId="23887"/>
    <cellStyle name="Normal 38 2 3 3 2 2 5" xfId="14512"/>
    <cellStyle name="Normal 38 2 3 3 2 3" xfId="5798"/>
    <cellStyle name="Normal 38 2 3 3 2 3 2" xfId="37406"/>
    <cellStyle name="Normal 38 2 3 3 2 3 3" xfId="24549"/>
    <cellStyle name="Normal 38 2 3 3 2 3 4" xfId="15174"/>
    <cellStyle name="Normal 38 2 3 3 2 4" xfId="4538"/>
    <cellStyle name="Normal 38 2 3 3 2 4 2" xfId="36152"/>
    <cellStyle name="Normal 38 2 3 3 2 4 3" xfId="23294"/>
    <cellStyle name="Normal 38 2 3 3 2 4 4" xfId="13919"/>
    <cellStyle name="Normal 38 2 3 3 2 5" xfId="32312"/>
    <cellStyle name="Normal 38 2 3 3 2 6" xfId="22730"/>
    <cellStyle name="Normal 38 2 3 3 2 7" xfId="10079"/>
    <cellStyle name="Normal 38 2 3 3 3" xfId="5135"/>
    <cellStyle name="Normal 38 2 3 3 3 2" xfId="6393"/>
    <cellStyle name="Normal 38 2 3 3 3 2 2" xfId="38001"/>
    <cellStyle name="Normal 38 2 3 3 3 2 3" xfId="25144"/>
    <cellStyle name="Normal 38 2 3 3 3 2 4" xfId="15769"/>
    <cellStyle name="Normal 38 2 3 3 3 3" xfId="36743"/>
    <cellStyle name="Normal 38 2 3 3 3 4" xfId="23886"/>
    <cellStyle name="Normal 38 2 3 3 3 5" xfId="14511"/>
    <cellStyle name="Normal 38 2 3 3 4" xfId="5559"/>
    <cellStyle name="Normal 38 2 3 3 4 2" xfId="37167"/>
    <cellStyle name="Normal 38 2 3 3 4 3" xfId="24310"/>
    <cellStyle name="Normal 38 2 3 3 4 4" xfId="14935"/>
    <cellStyle name="Normal 38 2 3 3 5" xfId="4300"/>
    <cellStyle name="Normal 38 2 3 3 5 2" xfId="35914"/>
    <cellStyle name="Normal 38 2 3 3 5 3" xfId="23056"/>
    <cellStyle name="Normal 38 2 3 3 5 4" xfId="13681"/>
    <cellStyle name="Normal 38 2 3 3 6" xfId="19213"/>
    <cellStyle name="Normal 38 2 3 3 7" xfId="28589"/>
    <cellStyle name="Normal 38 2 3 3 8" xfId="32071"/>
    <cellStyle name="Normal 38 2 3 3 9" xfId="9719"/>
    <cellStyle name="Normal 38 2 3 30" xfId="3898"/>
    <cellStyle name="Normal 38 2 3 30 2" xfId="9359"/>
    <cellStyle name="Normal 38 2 3 30 2 2" xfId="40965"/>
    <cellStyle name="Normal 38 2 3 30 2 3" xfId="28108"/>
    <cellStyle name="Normal 38 2 3 30 2 4" xfId="18733"/>
    <cellStyle name="Normal 38 2 3 30 3" xfId="22455"/>
    <cellStyle name="Normal 38 2 3 30 4" xfId="31831"/>
    <cellStyle name="Normal 38 2 3 30 5" xfId="35554"/>
    <cellStyle name="Normal 38 2 3 30 6" xfId="13321"/>
    <cellStyle name="Normal 38 2 3 31" xfId="502"/>
    <cellStyle name="Normal 38 2 3 31 2" xfId="9479"/>
    <cellStyle name="Normal 38 2 3 31 2 2" xfId="41085"/>
    <cellStyle name="Normal 38 2 3 31 2 3" xfId="28228"/>
    <cellStyle name="Normal 38 2 3 31 2 4" xfId="18853"/>
    <cellStyle name="Normal 38 2 3 31 3" xfId="22575"/>
    <cellStyle name="Normal 38 2 3 31 4" xfId="28469"/>
    <cellStyle name="Normal 38 2 3 31 5" xfId="32433"/>
    <cellStyle name="Normal 38 2 3 31 6" xfId="9959"/>
    <cellStyle name="Normal 38 2 3 32" xfId="381"/>
    <cellStyle name="Normal 38 2 3 32 2" xfId="5359"/>
    <cellStyle name="Normal 38 2 3 32 2 2" xfId="36967"/>
    <cellStyle name="Normal 38 2 3 32 2 3" xfId="24110"/>
    <cellStyle name="Normal 38 2 3 32 2 4" xfId="14735"/>
    <cellStyle name="Normal 38 2 3 32 3" xfId="19093"/>
    <cellStyle name="Normal 38 2 3 32 4" xfId="9839"/>
    <cellStyle name="Normal 38 2 3 33" xfId="4063"/>
    <cellStyle name="Normal 38 2 3 33 2" xfId="35677"/>
    <cellStyle name="Normal 38 2 3 33 3" xfId="22819"/>
    <cellStyle name="Normal 38 2 3 33 4" xfId="13444"/>
    <cellStyle name="Normal 38 2 3 34" xfId="18973"/>
    <cellStyle name="Normal 38 2 3 35" xfId="28349"/>
    <cellStyle name="Normal 38 2 3 36" xfId="31951"/>
    <cellStyle name="Normal 38 2 3 37" xfId="9599"/>
    <cellStyle name="Normal 38 2 3 4" xfId="778"/>
    <cellStyle name="Normal 38 2 3 4 2" xfId="5137"/>
    <cellStyle name="Normal 38 2 3 4 2 2" xfId="6395"/>
    <cellStyle name="Normal 38 2 3 4 2 2 2" xfId="38003"/>
    <cellStyle name="Normal 38 2 3 4 2 2 3" xfId="25146"/>
    <cellStyle name="Normal 38 2 3 4 2 2 4" xfId="15771"/>
    <cellStyle name="Normal 38 2 3 4 2 3" xfId="36745"/>
    <cellStyle name="Normal 38 2 3 4 2 4" xfId="23888"/>
    <cellStyle name="Normal 38 2 3 4 2 5" xfId="14513"/>
    <cellStyle name="Normal 38 2 3 4 3" xfId="5799"/>
    <cellStyle name="Normal 38 2 3 4 3 2" xfId="37407"/>
    <cellStyle name="Normal 38 2 3 4 3 3" xfId="24550"/>
    <cellStyle name="Normal 38 2 3 4 3 4" xfId="15175"/>
    <cellStyle name="Normal 38 2 3 4 4" xfId="4539"/>
    <cellStyle name="Normal 38 2 3 4 4 2" xfId="36153"/>
    <cellStyle name="Normal 38 2 3 4 4 3" xfId="23295"/>
    <cellStyle name="Normal 38 2 3 4 4 4" xfId="13920"/>
    <cellStyle name="Normal 38 2 3 4 5" xfId="19365"/>
    <cellStyle name="Normal 38 2 3 4 6" xfId="28741"/>
    <cellStyle name="Normal 38 2 3 4 7" xfId="32192"/>
    <cellStyle name="Normal 38 2 3 4 8" xfId="10231"/>
    <cellStyle name="Normal 38 2 3 5" xfId="895"/>
    <cellStyle name="Normal 38 2 3 5 2" xfId="5138"/>
    <cellStyle name="Normal 38 2 3 5 2 2" xfId="6396"/>
    <cellStyle name="Normal 38 2 3 5 2 2 2" xfId="38004"/>
    <cellStyle name="Normal 38 2 3 5 2 2 3" xfId="25147"/>
    <cellStyle name="Normal 38 2 3 5 2 2 4" xfId="15772"/>
    <cellStyle name="Normal 38 2 3 5 2 3" xfId="36746"/>
    <cellStyle name="Normal 38 2 3 5 2 4" xfId="23889"/>
    <cellStyle name="Normal 38 2 3 5 2 5" xfId="14514"/>
    <cellStyle name="Normal 38 2 3 5 3" xfId="5924"/>
    <cellStyle name="Normal 38 2 3 5 3 2" xfId="37532"/>
    <cellStyle name="Normal 38 2 3 5 3 3" xfId="24675"/>
    <cellStyle name="Normal 38 2 3 5 3 4" xfId="15300"/>
    <cellStyle name="Normal 38 2 3 5 4" xfId="4665"/>
    <cellStyle name="Normal 38 2 3 5 4 2" xfId="36276"/>
    <cellStyle name="Normal 38 2 3 5 4 3" xfId="23419"/>
    <cellStyle name="Normal 38 2 3 5 4 4" xfId="14044"/>
    <cellStyle name="Normal 38 2 3 5 5" xfId="19481"/>
    <cellStyle name="Normal 38 2 3 5 6" xfId="28857"/>
    <cellStyle name="Normal 38 2 3 5 7" xfId="32581"/>
    <cellStyle name="Normal 38 2 3 5 8" xfId="10347"/>
    <cellStyle name="Normal 38 2 3 6" xfId="1011"/>
    <cellStyle name="Normal 38 2 3 6 2" xfId="6387"/>
    <cellStyle name="Normal 38 2 3 6 2 2" xfId="37995"/>
    <cellStyle name="Normal 38 2 3 6 2 3" xfId="25138"/>
    <cellStyle name="Normal 38 2 3 6 2 4" xfId="15763"/>
    <cellStyle name="Normal 38 2 3 6 3" xfId="5129"/>
    <cellStyle name="Normal 38 2 3 6 3 2" xfId="36737"/>
    <cellStyle name="Normal 38 2 3 6 3 3" xfId="23880"/>
    <cellStyle name="Normal 38 2 3 6 3 4" xfId="14505"/>
    <cellStyle name="Normal 38 2 3 6 4" xfId="19596"/>
    <cellStyle name="Normal 38 2 3 6 5" xfId="28972"/>
    <cellStyle name="Normal 38 2 3 6 6" xfId="32696"/>
    <cellStyle name="Normal 38 2 3 6 7" xfId="10462"/>
    <cellStyle name="Normal 38 2 3 7" xfId="1127"/>
    <cellStyle name="Normal 38 2 3 7 2" xfId="6812"/>
    <cellStyle name="Normal 38 2 3 7 2 2" xfId="38418"/>
    <cellStyle name="Normal 38 2 3 7 2 3" xfId="25561"/>
    <cellStyle name="Normal 38 2 3 7 2 4" xfId="16186"/>
    <cellStyle name="Normal 38 2 3 7 3" xfId="4180"/>
    <cellStyle name="Normal 38 2 3 7 3 2" xfId="35794"/>
    <cellStyle name="Normal 38 2 3 7 3 3" xfId="22936"/>
    <cellStyle name="Normal 38 2 3 7 3 4" xfId="13561"/>
    <cellStyle name="Normal 38 2 3 7 4" xfId="19711"/>
    <cellStyle name="Normal 38 2 3 7 5" xfId="29087"/>
    <cellStyle name="Normal 38 2 3 7 6" xfId="32811"/>
    <cellStyle name="Normal 38 2 3 7 7" xfId="10577"/>
    <cellStyle name="Normal 38 2 3 8" xfId="1242"/>
    <cellStyle name="Normal 38 2 3 8 2" xfId="5436"/>
    <cellStyle name="Normal 38 2 3 8 2 2" xfId="37044"/>
    <cellStyle name="Normal 38 2 3 8 2 3" xfId="24187"/>
    <cellStyle name="Normal 38 2 3 8 2 4" xfId="14812"/>
    <cellStyle name="Normal 38 2 3 8 3" xfId="19825"/>
    <cellStyle name="Normal 38 2 3 8 4" xfId="29201"/>
    <cellStyle name="Normal 38 2 3 8 5" xfId="32925"/>
    <cellStyle name="Normal 38 2 3 8 6" xfId="10691"/>
    <cellStyle name="Normal 38 2 3 9" xfId="1357"/>
    <cellStyle name="Normal 38 2 3 9 2" xfId="7004"/>
    <cellStyle name="Normal 38 2 3 9 2 2" xfId="38610"/>
    <cellStyle name="Normal 38 2 3 9 2 3" xfId="25753"/>
    <cellStyle name="Normal 38 2 3 9 2 4" xfId="16378"/>
    <cellStyle name="Normal 38 2 3 9 3" xfId="19939"/>
    <cellStyle name="Normal 38 2 3 9 4" xfId="29315"/>
    <cellStyle name="Normal 38 2 3 9 5" xfId="33039"/>
    <cellStyle name="Normal 38 2 3 9 6" xfId="10805"/>
    <cellStyle name="Normal 38 2 30" xfId="3271"/>
    <cellStyle name="Normal 38 2 30 2" xfId="8738"/>
    <cellStyle name="Normal 38 2 30 2 2" xfId="40344"/>
    <cellStyle name="Normal 38 2 30 2 3" xfId="27487"/>
    <cellStyle name="Normal 38 2 30 2 4" xfId="18112"/>
    <cellStyle name="Normal 38 2 30 3" xfId="21834"/>
    <cellStyle name="Normal 38 2 30 4" xfId="31210"/>
    <cellStyle name="Normal 38 2 30 5" xfId="34933"/>
    <cellStyle name="Normal 38 2 30 6" xfId="12700"/>
    <cellStyle name="Normal 38 2 31" xfId="3389"/>
    <cellStyle name="Normal 38 2 31 2" xfId="8855"/>
    <cellStyle name="Normal 38 2 31 2 2" xfId="40461"/>
    <cellStyle name="Normal 38 2 31 2 3" xfId="27604"/>
    <cellStyle name="Normal 38 2 31 2 4" xfId="18229"/>
    <cellStyle name="Normal 38 2 31 3" xfId="21951"/>
    <cellStyle name="Normal 38 2 31 4" xfId="31327"/>
    <cellStyle name="Normal 38 2 31 5" xfId="35050"/>
    <cellStyle name="Normal 38 2 31 6" xfId="12817"/>
    <cellStyle name="Normal 38 2 32" xfId="3509"/>
    <cellStyle name="Normal 38 2 32 2" xfId="8974"/>
    <cellStyle name="Normal 38 2 32 2 2" xfId="40580"/>
    <cellStyle name="Normal 38 2 32 2 3" xfId="27723"/>
    <cellStyle name="Normal 38 2 32 2 4" xfId="18348"/>
    <cellStyle name="Normal 38 2 32 3" xfId="22070"/>
    <cellStyle name="Normal 38 2 32 4" xfId="31446"/>
    <cellStyle name="Normal 38 2 32 5" xfId="35169"/>
    <cellStyle name="Normal 38 2 32 6" xfId="12936"/>
    <cellStyle name="Normal 38 2 33" xfId="3641"/>
    <cellStyle name="Normal 38 2 33 2" xfId="9105"/>
    <cellStyle name="Normal 38 2 33 2 2" xfId="40711"/>
    <cellStyle name="Normal 38 2 33 2 3" xfId="27854"/>
    <cellStyle name="Normal 38 2 33 2 4" xfId="18479"/>
    <cellStyle name="Normal 38 2 33 3" xfId="22201"/>
    <cellStyle name="Normal 38 2 33 4" xfId="31577"/>
    <cellStyle name="Normal 38 2 33 5" xfId="35300"/>
    <cellStyle name="Normal 38 2 33 6" xfId="13067"/>
    <cellStyle name="Normal 38 2 34" xfId="3757"/>
    <cellStyle name="Normal 38 2 34 2" xfId="9220"/>
    <cellStyle name="Normal 38 2 34 2 2" xfId="40826"/>
    <cellStyle name="Normal 38 2 34 2 3" xfId="27969"/>
    <cellStyle name="Normal 38 2 34 2 4" xfId="18594"/>
    <cellStyle name="Normal 38 2 34 3" xfId="22316"/>
    <cellStyle name="Normal 38 2 34 4" xfId="31692"/>
    <cellStyle name="Normal 38 2 34 5" xfId="35415"/>
    <cellStyle name="Normal 38 2 34 6" xfId="13182"/>
    <cellStyle name="Normal 38 2 35" xfId="3872"/>
    <cellStyle name="Normal 38 2 35 2" xfId="9334"/>
    <cellStyle name="Normal 38 2 35 2 2" xfId="40940"/>
    <cellStyle name="Normal 38 2 35 2 3" xfId="28083"/>
    <cellStyle name="Normal 38 2 35 2 4" xfId="18708"/>
    <cellStyle name="Normal 38 2 35 3" xfId="22430"/>
    <cellStyle name="Normal 38 2 35 4" xfId="31806"/>
    <cellStyle name="Normal 38 2 35 5" xfId="35529"/>
    <cellStyle name="Normal 38 2 35 6" xfId="13296"/>
    <cellStyle name="Normal 38 2 36" xfId="477"/>
    <cellStyle name="Normal 38 2 36 2" xfId="9454"/>
    <cellStyle name="Normal 38 2 36 2 2" xfId="41060"/>
    <cellStyle name="Normal 38 2 36 2 3" xfId="28203"/>
    <cellStyle name="Normal 38 2 36 2 4" xfId="18828"/>
    <cellStyle name="Normal 38 2 36 3" xfId="22550"/>
    <cellStyle name="Normal 38 2 36 4" xfId="28444"/>
    <cellStyle name="Normal 38 2 36 5" xfId="32408"/>
    <cellStyle name="Normal 38 2 36 6" xfId="9934"/>
    <cellStyle name="Normal 38 2 37" xfId="356"/>
    <cellStyle name="Normal 38 2 37 2" xfId="7024"/>
    <cellStyle name="Normal 38 2 37 2 2" xfId="38630"/>
    <cellStyle name="Normal 38 2 37 2 3" xfId="25773"/>
    <cellStyle name="Normal 38 2 37 2 4" xfId="16398"/>
    <cellStyle name="Normal 38 2 37 3" xfId="19068"/>
    <cellStyle name="Normal 38 2 37 4" xfId="9814"/>
    <cellStyle name="Normal 38 2 38" xfId="4038"/>
    <cellStyle name="Normal 38 2 38 2" xfId="35652"/>
    <cellStyle name="Normal 38 2 38 3" xfId="22794"/>
    <cellStyle name="Normal 38 2 38 4" xfId="13419"/>
    <cellStyle name="Normal 38 2 39" xfId="18948"/>
    <cellStyle name="Normal 38 2 4" xfId="147"/>
    <cellStyle name="Normal 38 2 4 10" xfId="1479"/>
    <cellStyle name="Normal 38 2 4 10 2" xfId="6944"/>
    <cellStyle name="Normal 38 2 4 10 2 2" xfId="38550"/>
    <cellStyle name="Normal 38 2 4 10 2 3" xfId="25693"/>
    <cellStyle name="Normal 38 2 4 10 2 4" xfId="16318"/>
    <cellStyle name="Normal 38 2 4 10 3" xfId="20060"/>
    <cellStyle name="Normal 38 2 4 10 4" xfId="29436"/>
    <cellStyle name="Normal 38 2 4 10 5" xfId="33160"/>
    <cellStyle name="Normal 38 2 4 10 6" xfId="10926"/>
    <cellStyle name="Normal 38 2 4 11" xfId="1611"/>
    <cellStyle name="Normal 38 2 4 11 2" xfId="7091"/>
    <cellStyle name="Normal 38 2 4 11 2 2" xfId="38697"/>
    <cellStyle name="Normal 38 2 4 11 2 3" xfId="25840"/>
    <cellStyle name="Normal 38 2 4 11 2 4" xfId="16465"/>
    <cellStyle name="Normal 38 2 4 11 3" xfId="20187"/>
    <cellStyle name="Normal 38 2 4 11 4" xfId="29563"/>
    <cellStyle name="Normal 38 2 4 11 5" xfId="33286"/>
    <cellStyle name="Normal 38 2 4 11 6" xfId="11053"/>
    <cellStyle name="Normal 38 2 4 12" xfId="1727"/>
    <cellStyle name="Normal 38 2 4 12 2" xfId="7206"/>
    <cellStyle name="Normal 38 2 4 12 2 2" xfId="38812"/>
    <cellStyle name="Normal 38 2 4 12 2 3" xfId="25955"/>
    <cellStyle name="Normal 38 2 4 12 2 4" xfId="16580"/>
    <cellStyle name="Normal 38 2 4 12 3" xfId="20302"/>
    <cellStyle name="Normal 38 2 4 12 4" xfId="29678"/>
    <cellStyle name="Normal 38 2 4 12 5" xfId="33401"/>
    <cellStyle name="Normal 38 2 4 12 6" xfId="11168"/>
    <cellStyle name="Normal 38 2 4 13" xfId="1901"/>
    <cellStyle name="Normal 38 2 4 13 2" xfId="7379"/>
    <cellStyle name="Normal 38 2 4 13 2 2" xfId="38985"/>
    <cellStyle name="Normal 38 2 4 13 2 3" xfId="26128"/>
    <cellStyle name="Normal 38 2 4 13 2 4" xfId="16753"/>
    <cellStyle name="Normal 38 2 4 13 3" xfId="20475"/>
    <cellStyle name="Normal 38 2 4 13 4" xfId="29851"/>
    <cellStyle name="Normal 38 2 4 13 5" xfId="33574"/>
    <cellStyle name="Normal 38 2 4 13 6" xfId="11341"/>
    <cellStyle name="Normal 38 2 4 14" xfId="2019"/>
    <cellStyle name="Normal 38 2 4 14 2" xfId="7496"/>
    <cellStyle name="Normal 38 2 4 14 2 2" xfId="39102"/>
    <cellStyle name="Normal 38 2 4 14 2 3" xfId="26245"/>
    <cellStyle name="Normal 38 2 4 14 2 4" xfId="16870"/>
    <cellStyle name="Normal 38 2 4 14 3" xfId="20592"/>
    <cellStyle name="Normal 38 2 4 14 4" xfId="29968"/>
    <cellStyle name="Normal 38 2 4 14 5" xfId="33691"/>
    <cellStyle name="Normal 38 2 4 14 6" xfId="11458"/>
    <cellStyle name="Normal 38 2 4 15" xfId="2136"/>
    <cellStyle name="Normal 38 2 4 15 2" xfId="7612"/>
    <cellStyle name="Normal 38 2 4 15 2 2" xfId="39218"/>
    <cellStyle name="Normal 38 2 4 15 2 3" xfId="26361"/>
    <cellStyle name="Normal 38 2 4 15 2 4" xfId="16986"/>
    <cellStyle name="Normal 38 2 4 15 3" xfId="20708"/>
    <cellStyle name="Normal 38 2 4 15 4" xfId="30084"/>
    <cellStyle name="Normal 38 2 4 15 5" xfId="33807"/>
    <cellStyle name="Normal 38 2 4 15 6" xfId="11574"/>
    <cellStyle name="Normal 38 2 4 16" xfId="2255"/>
    <cellStyle name="Normal 38 2 4 16 2" xfId="7730"/>
    <cellStyle name="Normal 38 2 4 16 2 2" xfId="39336"/>
    <cellStyle name="Normal 38 2 4 16 2 3" xfId="26479"/>
    <cellStyle name="Normal 38 2 4 16 2 4" xfId="17104"/>
    <cellStyle name="Normal 38 2 4 16 3" xfId="20826"/>
    <cellStyle name="Normal 38 2 4 16 4" xfId="30202"/>
    <cellStyle name="Normal 38 2 4 16 5" xfId="33925"/>
    <cellStyle name="Normal 38 2 4 16 6" xfId="11692"/>
    <cellStyle name="Normal 38 2 4 17" xfId="2374"/>
    <cellStyle name="Normal 38 2 4 17 2" xfId="7848"/>
    <cellStyle name="Normal 38 2 4 17 2 2" xfId="39454"/>
    <cellStyle name="Normal 38 2 4 17 2 3" xfId="26597"/>
    <cellStyle name="Normal 38 2 4 17 2 4" xfId="17222"/>
    <cellStyle name="Normal 38 2 4 17 3" xfId="20944"/>
    <cellStyle name="Normal 38 2 4 17 4" xfId="30320"/>
    <cellStyle name="Normal 38 2 4 17 5" xfId="34043"/>
    <cellStyle name="Normal 38 2 4 17 6" xfId="11810"/>
    <cellStyle name="Normal 38 2 4 18" xfId="2491"/>
    <cellStyle name="Normal 38 2 4 18 2" xfId="7964"/>
    <cellStyle name="Normal 38 2 4 18 2 2" xfId="39570"/>
    <cellStyle name="Normal 38 2 4 18 2 3" xfId="26713"/>
    <cellStyle name="Normal 38 2 4 18 2 4" xfId="17338"/>
    <cellStyle name="Normal 38 2 4 18 3" xfId="21060"/>
    <cellStyle name="Normal 38 2 4 18 4" xfId="30436"/>
    <cellStyle name="Normal 38 2 4 18 5" xfId="34159"/>
    <cellStyle name="Normal 38 2 4 18 6" xfId="11926"/>
    <cellStyle name="Normal 38 2 4 19" xfId="2609"/>
    <cellStyle name="Normal 38 2 4 19 2" xfId="8081"/>
    <cellStyle name="Normal 38 2 4 19 2 2" xfId="39687"/>
    <cellStyle name="Normal 38 2 4 19 2 3" xfId="26830"/>
    <cellStyle name="Normal 38 2 4 19 2 4" xfId="17455"/>
    <cellStyle name="Normal 38 2 4 19 3" xfId="21177"/>
    <cellStyle name="Normal 38 2 4 19 4" xfId="30553"/>
    <cellStyle name="Normal 38 2 4 19 5" xfId="34276"/>
    <cellStyle name="Normal 38 2 4 19 6" xfId="12043"/>
    <cellStyle name="Normal 38 2 4 2" xfId="207"/>
    <cellStyle name="Normal 38 2 4 2 10" xfId="1671"/>
    <cellStyle name="Normal 38 2 4 2 10 2" xfId="7151"/>
    <cellStyle name="Normal 38 2 4 2 10 2 2" xfId="38757"/>
    <cellStyle name="Normal 38 2 4 2 10 2 3" xfId="25900"/>
    <cellStyle name="Normal 38 2 4 2 10 2 4" xfId="16525"/>
    <cellStyle name="Normal 38 2 4 2 10 3" xfId="20247"/>
    <cellStyle name="Normal 38 2 4 2 10 4" xfId="29623"/>
    <cellStyle name="Normal 38 2 4 2 10 5" xfId="33346"/>
    <cellStyle name="Normal 38 2 4 2 10 6" xfId="11113"/>
    <cellStyle name="Normal 38 2 4 2 11" xfId="1787"/>
    <cellStyle name="Normal 38 2 4 2 11 2" xfId="7266"/>
    <cellStyle name="Normal 38 2 4 2 11 2 2" xfId="38872"/>
    <cellStyle name="Normal 38 2 4 2 11 2 3" xfId="26015"/>
    <cellStyle name="Normal 38 2 4 2 11 2 4" xfId="16640"/>
    <cellStyle name="Normal 38 2 4 2 11 3" xfId="20362"/>
    <cellStyle name="Normal 38 2 4 2 11 4" xfId="29738"/>
    <cellStyle name="Normal 38 2 4 2 11 5" xfId="33461"/>
    <cellStyle name="Normal 38 2 4 2 11 6" xfId="11228"/>
    <cellStyle name="Normal 38 2 4 2 12" xfId="1961"/>
    <cellStyle name="Normal 38 2 4 2 12 2" xfId="7439"/>
    <cellStyle name="Normal 38 2 4 2 12 2 2" xfId="39045"/>
    <cellStyle name="Normal 38 2 4 2 12 2 3" xfId="26188"/>
    <cellStyle name="Normal 38 2 4 2 12 2 4" xfId="16813"/>
    <cellStyle name="Normal 38 2 4 2 12 3" xfId="20535"/>
    <cellStyle name="Normal 38 2 4 2 12 4" xfId="29911"/>
    <cellStyle name="Normal 38 2 4 2 12 5" xfId="33634"/>
    <cellStyle name="Normal 38 2 4 2 12 6" xfId="11401"/>
    <cellStyle name="Normal 38 2 4 2 13" xfId="2079"/>
    <cellStyle name="Normal 38 2 4 2 13 2" xfId="7556"/>
    <cellStyle name="Normal 38 2 4 2 13 2 2" xfId="39162"/>
    <cellStyle name="Normal 38 2 4 2 13 2 3" xfId="26305"/>
    <cellStyle name="Normal 38 2 4 2 13 2 4" xfId="16930"/>
    <cellStyle name="Normal 38 2 4 2 13 3" xfId="20652"/>
    <cellStyle name="Normal 38 2 4 2 13 4" xfId="30028"/>
    <cellStyle name="Normal 38 2 4 2 13 5" xfId="33751"/>
    <cellStyle name="Normal 38 2 4 2 13 6" xfId="11518"/>
    <cellStyle name="Normal 38 2 4 2 14" xfId="2196"/>
    <cellStyle name="Normal 38 2 4 2 14 2" xfId="7672"/>
    <cellStyle name="Normal 38 2 4 2 14 2 2" xfId="39278"/>
    <cellStyle name="Normal 38 2 4 2 14 2 3" xfId="26421"/>
    <cellStyle name="Normal 38 2 4 2 14 2 4" xfId="17046"/>
    <cellStyle name="Normal 38 2 4 2 14 3" xfId="20768"/>
    <cellStyle name="Normal 38 2 4 2 14 4" xfId="30144"/>
    <cellStyle name="Normal 38 2 4 2 14 5" xfId="33867"/>
    <cellStyle name="Normal 38 2 4 2 14 6" xfId="11634"/>
    <cellStyle name="Normal 38 2 4 2 15" xfId="2315"/>
    <cellStyle name="Normal 38 2 4 2 15 2" xfId="7790"/>
    <cellStyle name="Normal 38 2 4 2 15 2 2" xfId="39396"/>
    <cellStyle name="Normal 38 2 4 2 15 2 3" xfId="26539"/>
    <cellStyle name="Normal 38 2 4 2 15 2 4" xfId="17164"/>
    <cellStyle name="Normal 38 2 4 2 15 3" xfId="20886"/>
    <cellStyle name="Normal 38 2 4 2 15 4" xfId="30262"/>
    <cellStyle name="Normal 38 2 4 2 15 5" xfId="33985"/>
    <cellStyle name="Normal 38 2 4 2 15 6" xfId="11752"/>
    <cellStyle name="Normal 38 2 4 2 16" xfId="2434"/>
    <cellStyle name="Normal 38 2 4 2 16 2" xfId="7908"/>
    <cellStyle name="Normal 38 2 4 2 16 2 2" xfId="39514"/>
    <cellStyle name="Normal 38 2 4 2 16 2 3" xfId="26657"/>
    <cellStyle name="Normal 38 2 4 2 16 2 4" xfId="17282"/>
    <cellStyle name="Normal 38 2 4 2 16 3" xfId="21004"/>
    <cellStyle name="Normal 38 2 4 2 16 4" xfId="30380"/>
    <cellStyle name="Normal 38 2 4 2 16 5" xfId="34103"/>
    <cellStyle name="Normal 38 2 4 2 16 6" xfId="11870"/>
    <cellStyle name="Normal 38 2 4 2 17" xfId="2551"/>
    <cellStyle name="Normal 38 2 4 2 17 2" xfId="8024"/>
    <cellStyle name="Normal 38 2 4 2 17 2 2" xfId="39630"/>
    <cellStyle name="Normal 38 2 4 2 17 2 3" xfId="26773"/>
    <cellStyle name="Normal 38 2 4 2 17 2 4" xfId="17398"/>
    <cellStyle name="Normal 38 2 4 2 17 3" xfId="21120"/>
    <cellStyle name="Normal 38 2 4 2 17 4" xfId="30496"/>
    <cellStyle name="Normal 38 2 4 2 17 5" xfId="34219"/>
    <cellStyle name="Normal 38 2 4 2 17 6" xfId="11986"/>
    <cellStyle name="Normal 38 2 4 2 18" xfId="2669"/>
    <cellStyle name="Normal 38 2 4 2 18 2" xfId="8141"/>
    <cellStyle name="Normal 38 2 4 2 18 2 2" xfId="39747"/>
    <cellStyle name="Normal 38 2 4 2 18 2 3" xfId="26890"/>
    <cellStyle name="Normal 38 2 4 2 18 2 4" xfId="17515"/>
    <cellStyle name="Normal 38 2 4 2 18 3" xfId="21237"/>
    <cellStyle name="Normal 38 2 4 2 18 4" xfId="30613"/>
    <cellStyle name="Normal 38 2 4 2 18 5" xfId="34336"/>
    <cellStyle name="Normal 38 2 4 2 18 6" xfId="12103"/>
    <cellStyle name="Normal 38 2 4 2 19" xfId="2789"/>
    <cellStyle name="Normal 38 2 4 2 19 2" xfId="8260"/>
    <cellStyle name="Normal 38 2 4 2 19 2 2" xfId="39866"/>
    <cellStyle name="Normal 38 2 4 2 19 2 3" xfId="27009"/>
    <cellStyle name="Normal 38 2 4 2 19 2 4" xfId="17634"/>
    <cellStyle name="Normal 38 2 4 2 19 3" xfId="21356"/>
    <cellStyle name="Normal 38 2 4 2 19 4" xfId="30732"/>
    <cellStyle name="Normal 38 2 4 2 19 5" xfId="34455"/>
    <cellStyle name="Normal 38 2 4 2 19 6" xfId="12222"/>
    <cellStyle name="Normal 38 2 4 2 2" xfId="328"/>
    <cellStyle name="Normal 38 2 4 2 2 2" xfId="692"/>
    <cellStyle name="Normal 38 2 4 2 2 2 2" xfId="5142"/>
    <cellStyle name="Normal 38 2 4 2 2 2 2 2" xfId="6400"/>
    <cellStyle name="Normal 38 2 4 2 2 2 2 2 2" xfId="38008"/>
    <cellStyle name="Normal 38 2 4 2 2 2 2 2 3" xfId="25151"/>
    <cellStyle name="Normal 38 2 4 2 2 2 2 2 4" xfId="15776"/>
    <cellStyle name="Normal 38 2 4 2 2 2 2 3" xfId="36750"/>
    <cellStyle name="Normal 38 2 4 2 2 2 2 4" xfId="23893"/>
    <cellStyle name="Normal 38 2 4 2 2 2 2 5" xfId="14518"/>
    <cellStyle name="Normal 38 2 4 2 2 2 3" xfId="5800"/>
    <cellStyle name="Normal 38 2 4 2 2 2 3 2" xfId="37408"/>
    <cellStyle name="Normal 38 2 4 2 2 2 3 3" xfId="24551"/>
    <cellStyle name="Normal 38 2 4 2 2 2 3 4" xfId="15176"/>
    <cellStyle name="Normal 38 2 4 2 2 2 4" xfId="4540"/>
    <cellStyle name="Normal 38 2 4 2 2 2 4 2" xfId="36154"/>
    <cellStyle name="Normal 38 2 4 2 2 2 4 3" xfId="23296"/>
    <cellStyle name="Normal 38 2 4 2 2 2 4 4" xfId="13921"/>
    <cellStyle name="Normal 38 2 4 2 2 2 5" xfId="32379"/>
    <cellStyle name="Normal 38 2 4 2 2 2 6" xfId="22697"/>
    <cellStyle name="Normal 38 2 4 2 2 2 7" xfId="10146"/>
    <cellStyle name="Normal 38 2 4 2 2 3" xfId="5141"/>
    <cellStyle name="Normal 38 2 4 2 2 3 2" xfId="6399"/>
    <cellStyle name="Normal 38 2 4 2 2 3 2 2" xfId="38007"/>
    <cellStyle name="Normal 38 2 4 2 2 3 2 3" xfId="25150"/>
    <cellStyle name="Normal 38 2 4 2 2 3 2 4" xfId="15775"/>
    <cellStyle name="Normal 38 2 4 2 2 3 3" xfId="36749"/>
    <cellStyle name="Normal 38 2 4 2 2 3 4" xfId="23892"/>
    <cellStyle name="Normal 38 2 4 2 2 3 5" xfId="14517"/>
    <cellStyle name="Normal 38 2 4 2 2 4" xfId="5627"/>
    <cellStyle name="Normal 38 2 4 2 2 4 2" xfId="37235"/>
    <cellStyle name="Normal 38 2 4 2 2 4 3" xfId="24378"/>
    <cellStyle name="Normal 38 2 4 2 2 4 4" xfId="15003"/>
    <cellStyle name="Normal 38 2 4 2 2 5" xfId="4367"/>
    <cellStyle name="Normal 38 2 4 2 2 5 2" xfId="35981"/>
    <cellStyle name="Normal 38 2 4 2 2 5 3" xfId="23123"/>
    <cellStyle name="Normal 38 2 4 2 2 5 4" xfId="13748"/>
    <cellStyle name="Normal 38 2 4 2 2 6" xfId="19280"/>
    <cellStyle name="Normal 38 2 4 2 2 7" xfId="28656"/>
    <cellStyle name="Normal 38 2 4 2 2 8" xfId="32138"/>
    <cellStyle name="Normal 38 2 4 2 2 9" xfId="9786"/>
    <cellStyle name="Normal 38 2 4 2 20" xfId="2904"/>
    <cellStyle name="Normal 38 2 4 2 20 2" xfId="8374"/>
    <cellStyle name="Normal 38 2 4 2 20 2 2" xfId="39980"/>
    <cellStyle name="Normal 38 2 4 2 20 2 3" xfId="27123"/>
    <cellStyle name="Normal 38 2 4 2 20 2 4" xfId="17748"/>
    <cellStyle name="Normal 38 2 4 2 20 3" xfId="21470"/>
    <cellStyle name="Normal 38 2 4 2 20 4" xfId="30846"/>
    <cellStyle name="Normal 38 2 4 2 20 5" xfId="34569"/>
    <cellStyle name="Normal 38 2 4 2 20 6" xfId="12336"/>
    <cellStyle name="Normal 38 2 4 2 21" xfId="3019"/>
    <cellStyle name="Normal 38 2 4 2 21 2" xfId="8488"/>
    <cellStyle name="Normal 38 2 4 2 21 2 2" xfId="40094"/>
    <cellStyle name="Normal 38 2 4 2 21 2 3" xfId="27237"/>
    <cellStyle name="Normal 38 2 4 2 21 2 4" xfId="17862"/>
    <cellStyle name="Normal 38 2 4 2 21 3" xfId="21584"/>
    <cellStyle name="Normal 38 2 4 2 21 4" xfId="30960"/>
    <cellStyle name="Normal 38 2 4 2 21 5" xfId="34683"/>
    <cellStyle name="Normal 38 2 4 2 21 6" xfId="12450"/>
    <cellStyle name="Normal 38 2 4 2 22" xfId="3134"/>
    <cellStyle name="Normal 38 2 4 2 22 2" xfId="8602"/>
    <cellStyle name="Normal 38 2 4 2 22 2 2" xfId="40208"/>
    <cellStyle name="Normal 38 2 4 2 22 2 3" xfId="27351"/>
    <cellStyle name="Normal 38 2 4 2 22 2 4" xfId="17976"/>
    <cellStyle name="Normal 38 2 4 2 22 3" xfId="21698"/>
    <cellStyle name="Normal 38 2 4 2 22 4" xfId="31074"/>
    <cellStyle name="Normal 38 2 4 2 22 5" xfId="34797"/>
    <cellStyle name="Normal 38 2 4 2 22 6" xfId="12564"/>
    <cellStyle name="Normal 38 2 4 2 23" xfId="3249"/>
    <cellStyle name="Normal 38 2 4 2 23 2" xfId="8716"/>
    <cellStyle name="Normal 38 2 4 2 23 2 2" xfId="40322"/>
    <cellStyle name="Normal 38 2 4 2 23 2 3" xfId="27465"/>
    <cellStyle name="Normal 38 2 4 2 23 2 4" xfId="18090"/>
    <cellStyle name="Normal 38 2 4 2 23 3" xfId="21812"/>
    <cellStyle name="Normal 38 2 4 2 23 4" xfId="31188"/>
    <cellStyle name="Normal 38 2 4 2 23 5" xfId="34911"/>
    <cellStyle name="Normal 38 2 4 2 23 6" xfId="12678"/>
    <cellStyle name="Normal 38 2 4 2 24" xfId="3364"/>
    <cellStyle name="Normal 38 2 4 2 24 2" xfId="8830"/>
    <cellStyle name="Normal 38 2 4 2 24 2 2" xfId="40436"/>
    <cellStyle name="Normal 38 2 4 2 24 2 3" xfId="27579"/>
    <cellStyle name="Normal 38 2 4 2 24 2 4" xfId="18204"/>
    <cellStyle name="Normal 38 2 4 2 24 3" xfId="21926"/>
    <cellStyle name="Normal 38 2 4 2 24 4" xfId="31302"/>
    <cellStyle name="Normal 38 2 4 2 24 5" xfId="35025"/>
    <cellStyle name="Normal 38 2 4 2 24 6" xfId="12792"/>
    <cellStyle name="Normal 38 2 4 2 25" xfId="3482"/>
    <cellStyle name="Normal 38 2 4 2 25 2" xfId="8947"/>
    <cellStyle name="Normal 38 2 4 2 25 2 2" xfId="40553"/>
    <cellStyle name="Normal 38 2 4 2 25 2 3" xfId="27696"/>
    <cellStyle name="Normal 38 2 4 2 25 2 4" xfId="18321"/>
    <cellStyle name="Normal 38 2 4 2 25 3" xfId="22043"/>
    <cellStyle name="Normal 38 2 4 2 25 4" xfId="31419"/>
    <cellStyle name="Normal 38 2 4 2 25 5" xfId="35142"/>
    <cellStyle name="Normal 38 2 4 2 25 6" xfId="12909"/>
    <cellStyle name="Normal 38 2 4 2 26" xfId="3602"/>
    <cellStyle name="Normal 38 2 4 2 26 2" xfId="9066"/>
    <cellStyle name="Normal 38 2 4 2 26 2 2" xfId="40672"/>
    <cellStyle name="Normal 38 2 4 2 26 2 3" xfId="27815"/>
    <cellStyle name="Normal 38 2 4 2 26 2 4" xfId="18440"/>
    <cellStyle name="Normal 38 2 4 2 26 3" xfId="22162"/>
    <cellStyle name="Normal 38 2 4 2 26 4" xfId="31538"/>
    <cellStyle name="Normal 38 2 4 2 26 5" xfId="35261"/>
    <cellStyle name="Normal 38 2 4 2 26 6" xfId="13028"/>
    <cellStyle name="Normal 38 2 4 2 27" xfId="3734"/>
    <cellStyle name="Normal 38 2 4 2 27 2" xfId="9197"/>
    <cellStyle name="Normal 38 2 4 2 27 2 2" xfId="40803"/>
    <cellStyle name="Normal 38 2 4 2 27 2 3" xfId="27946"/>
    <cellStyle name="Normal 38 2 4 2 27 2 4" xfId="18571"/>
    <cellStyle name="Normal 38 2 4 2 27 3" xfId="22293"/>
    <cellStyle name="Normal 38 2 4 2 27 4" xfId="31669"/>
    <cellStyle name="Normal 38 2 4 2 27 5" xfId="35392"/>
    <cellStyle name="Normal 38 2 4 2 27 6" xfId="13159"/>
    <cellStyle name="Normal 38 2 4 2 28" xfId="3850"/>
    <cellStyle name="Normal 38 2 4 2 28 2" xfId="9312"/>
    <cellStyle name="Normal 38 2 4 2 28 2 2" xfId="40918"/>
    <cellStyle name="Normal 38 2 4 2 28 2 3" xfId="28061"/>
    <cellStyle name="Normal 38 2 4 2 28 2 4" xfId="18686"/>
    <cellStyle name="Normal 38 2 4 2 28 3" xfId="22408"/>
    <cellStyle name="Normal 38 2 4 2 28 4" xfId="31784"/>
    <cellStyle name="Normal 38 2 4 2 28 5" xfId="35507"/>
    <cellStyle name="Normal 38 2 4 2 28 6" xfId="13274"/>
    <cellStyle name="Normal 38 2 4 2 29" xfId="3965"/>
    <cellStyle name="Normal 38 2 4 2 29 2" xfId="9426"/>
    <cellStyle name="Normal 38 2 4 2 29 2 2" xfId="41032"/>
    <cellStyle name="Normal 38 2 4 2 29 2 3" xfId="28175"/>
    <cellStyle name="Normal 38 2 4 2 29 2 4" xfId="18800"/>
    <cellStyle name="Normal 38 2 4 2 29 3" xfId="22522"/>
    <cellStyle name="Normal 38 2 4 2 29 4" xfId="31898"/>
    <cellStyle name="Normal 38 2 4 2 29 5" xfId="35621"/>
    <cellStyle name="Normal 38 2 4 2 29 6" xfId="13388"/>
    <cellStyle name="Normal 38 2 4 2 3" xfId="845"/>
    <cellStyle name="Normal 38 2 4 2 3 2" xfId="5143"/>
    <cellStyle name="Normal 38 2 4 2 3 2 2" xfId="6401"/>
    <cellStyle name="Normal 38 2 4 2 3 2 2 2" xfId="38009"/>
    <cellStyle name="Normal 38 2 4 2 3 2 2 3" xfId="25152"/>
    <cellStyle name="Normal 38 2 4 2 3 2 2 4" xfId="15777"/>
    <cellStyle name="Normal 38 2 4 2 3 2 3" xfId="36751"/>
    <cellStyle name="Normal 38 2 4 2 3 2 4" xfId="23894"/>
    <cellStyle name="Normal 38 2 4 2 3 2 5" xfId="14519"/>
    <cellStyle name="Normal 38 2 4 2 3 3" xfId="5801"/>
    <cellStyle name="Normal 38 2 4 2 3 3 2" xfId="37409"/>
    <cellStyle name="Normal 38 2 4 2 3 3 3" xfId="24552"/>
    <cellStyle name="Normal 38 2 4 2 3 3 4" xfId="15177"/>
    <cellStyle name="Normal 38 2 4 2 3 4" xfId="4541"/>
    <cellStyle name="Normal 38 2 4 2 3 4 2" xfId="36155"/>
    <cellStyle name="Normal 38 2 4 2 3 4 3" xfId="23297"/>
    <cellStyle name="Normal 38 2 4 2 3 4 4" xfId="13922"/>
    <cellStyle name="Normal 38 2 4 2 3 5" xfId="19432"/>
    <cellStyle name="Normal 38 2 4 2 3 6" xfId="28808"/>
    <cellStyle name="Normal 38 2 4 2 3 7" xfId="32259"/>
    <cellStyle name="Normal 38 2 4 2 3 8" xfId="10298"/>
    <cellStyle name="Normal 38 2 4 2 30" xfId="569"/>
    <cellStyle name="Normal 38 2 4 2 30 2" xfId="9546"/>
    <cellStyle name="Normal 38 2 4 2 30 2 2" xfId="41152"/>
    <cellStyle name="Normal 38 2 4 2 30 2 3" xfId="28295"/>
    <cellStyle name="Normal 38 2 4 2 30 2 4" xfId="18920"/>
    <cellStyle name="Normal 38 2 4 2 30 3" xfId="22642"/>
    <cellStyle name="Normal 38 2 4 2 30 4" xfId="28536"/>
    <cellStyle name="Normal 38 2 4 2 30 5" xfId="32500"/>
    <cellStyle name="Normal 38 2 4 2 30 6" xfId="10026"/>
    <cellStyle name="Normal 38 2 4 2 31" xfId="448"/>
    <cellStyle name="Normal 38 2 4 2 31 2" xfId="6801"/>
    <cellStyle name="Normal 38 2 4 2 31 2 2" xfId="38407"/>
    <cellStyle name="Normal 38 2 4 2 31 2 3" xfId="25550"/>
    <cellStyle name="Normal 38 2 4 2 31 2 4" xfId="16175"/>
    <cellStyle name="Normal 38 2 4 2 31 3" xfId="19160"/>
    <cellStyle name="Normal 38 2 4 2 31 4" xfId="9906"/>
    <cellStyle name="Normal 38 2 4 2 32" xfId="4130"/>
    <cellStyle name="Normal 38 2 4 2 32 2" xfId="35744"/>
    <cellStyle name="Normal 38 2 4 2 32 3" xfId="22886"/>
    <cellStyle name="Normal 38 2 4 2 32 4" xfId="13511"/>
    <cellStyle name="Normal 38 2 4 2 33" xfId="19040"/>
    <cellStyle name="Normal 38 2 4 2 34" xfId="28416"/>
    <cellStyle name="Normal 38 2 4 2 35" xfId="32018"/>
    <cellStyle name="Normal 38 2 4 2 36" xfId="9666"/>
    <cellStyle name="Normal 38 2 4 2 4" xfId="962"/>
    <cellStyle name="Normal 38 2 4 2 4 2" xfId="5144"/>
    <cellStyle name="Normal 38 2 4 2 4 2 2" xfId="6402"/>
    <cellStyle name="Normal 38 2 4 2 4 2 2 2" xfId="38010"/>
    <cellStyle name="Normal 38 2 4 2 4 2 2 3" xfId="25153"/>
    <cellStyle name="Normal 38 2 4 2 4 2 2 4" xfId="15778"/>
    <cellStyle name="Normal 38 2 4 2 4 2 3" xfId="36752"/>
    <cellStyle name="Normal 38 2 4 2 4 2 4" xfId="23895"/>
    <cellStyle name="Normal 38 2 4 2 4 2 5" xfId="14520"/>
    <cellStyle name="Normal 38 2 4 2 4 3" xfId="5991"/>
    <cellStyle name="Normal 38 2 4 2 4 3 2" xfId="37599"/>
    <cellStyle name="Normal 38 2 4 2 4 3 3" xfId="24742"/>
    <cellStyle name="Normal 38 2 4 2 4 3 4" xfId="15367"/>
    <cellStyle name="Normal 38 2 4 2 4 4" xfId="4732"/>
    <cellStyle name="Normal 38 2 4 2 4 4 2" xfId="36343"/>
    <cellStyle name="Normal 38 2 4 2 4 4 3" xfId="23486"/>
    <cellStyle name="Normal 38 2 4 2 4 4 4" xfId="14111"/>
    <cellStyle name="Normal 38 2 4 2 4 5" xfId="19548"/>
    <cellStyle name="Normal 38 2 4 2 4 6" xfId="28924"/>
    <cellStyle name="Normal 38 2 4 2 4 7" xfId="32648"/>
    <cellStyle name="Normal 38 2 4 2 4 8" xfId="10414"/>
    <cellStyle name="Normal 38 2 4 2 5" xfId="1078"/>
    <cellStyle name="Normal 38 2 4 2 5 2" xfId="6398"/>
    <cellStyle name="Normal 38 2 4 2 5 2 2" xfId="38006"/>
    <cellStyle name="Normal 38 2 4 2 5 2 3" xfId="25149"/>
    <cellStyle name="Normal 38 2 4 2 5 2 4" xfId="15774"/>
    <cellStyle name="Normal 38 2 4 2 5 3" xfId="5140"/>
    <cellStyle name="Normal 38 2 4 2 5 3 2" xfId="36748"/>
    <cellStyle name="Normal 38 2 4 2 5 3 3" xfId="23891"/>
    <cellStyle name="Normal 38 2 4 2 5 3 4" xfId="14516"/>
    <cellStyle name="Normal 38 2 4 2 5 4" xfId="19663"/>
    <cellStyle name="Normal 38 2 4 2 5 5" xfId="29039"/>
    <cellStyle name="Normal 38 2 4 2 5 6" xfId="32763"/>
    <cellStyle name="Normal 38 2 4 2 5 7" xfId="10529"/>
    <cellStyle name="Normal 38 2 4 2 6" xfId="1194"/>
    <cellStyle name="Normal 38 2 4 2 6 2" xfId="6691"/>
    <cellStyle name="Normal 38 2 4 2 6 2 2" xfId="38297"/>
    <cellStyle name="Normal 38 2 4 2 6 2 3" xfId="25440"/>
    <cellStyle name="Normal 38 2 4 2 6 2 4" xfId="16065"/>
    <cellStyle name="Normal 38 2 4 2 6 3" xfId="4247"/>
    <cellStyle name="Normal 38 2 4 2 6 3 2" xfId="35861"/>
    <cellStyle name="Normal 38 2 4 2 6 3 3" xfId="23003"/>
    <cellStyle name="Normal 38 2 4 2 6 3 4" xfId="13628"/>
    <cellStyle name="Normal 38 2 4 2 6 4" xfId="19778"/>
    <cellStyle name="Normal 38 2 4 2 6 5" xfId="29154"/>
    <cellStyle name="Normal 38 2 4 2 6 6" xfId="32878"/>
    <cellStyle name="Normal 38 2 4 2 6 7" xfId="10644"/>
    <cellStyle name="Normal 38 2 4 2 7" xfId="1309"/>
    <cellStyle name="Normal 38 2 4 2 7 2" xfId="5503"/>
    <cellStyle name="Normal 38 2 4 2 7 2 2" xfId="37111"/>
    <cellStyle name="Normal 38 2 4 2 7 2 3" xfId="24254"/>
    <cellStyle name="Normal 38 2 4 2 7 2 4" xfId="14879"/>
    <cellStyle name="Normal 38 2 4 2 7 3" xfId="19892"/>
    <cellStyle name="Normal 38 2 4 2 7 4" xfId="29268"/>
    <cellStyle name="Normal 38 2 4 2 7 5" xfId="32992"/>
    <cellStyle name="Normal 38 2 4 2 7 6" xfId="10758"/>
    <cellStyle name="Normal 38 2 4 2 8" xfId="1424"/>
    <cellStyle name="Normal 38 2 4 2 8 2" xfId="6670"/>
    <cellStyle name="Normal 38 2 4 2 8 2 2" xfId="38277"/>
    <cellStyle name="Normal 38 2 4 2 8 2 3" xfId="25420"/>
    <cellStyle name="Normal 38 2 4 2 8 2 4" xfId="16045"/>
    <cellStyle name="Normal 38 2 4 2 8 3" xfId="20006"/>
    <cellStyle name="Normal 38 2 4 2 8 4" xfId="29382"/>
    <cellStyle name="Normal 38 2 4 2 8 5" xfId="33106"/>
    <cellStyle name="Normal 38 2 4 2 8 6" xfId="10872"/>
    <cellStyle name="Normal 38 2 4 2 9" xfId="1539"/>
    <cellStyle name="Normal 38 2 4 2 9 2" xfId="6739"/>
    <cellStyle name="Normal 38 2 4 2 9 2 2" xfId="38345"/>
    <cellStyle name="Normal 38 2 4 2 9 2 3" xfId="25488"/>
    <cellStyle name="Normal 38 2 4 2 9 2 4" xfId="16113"/>
    <cellStyle name="Normal 38 2 4 2 9 3" xfId="20120"/>
    <cellStyle name="Normal 38 2 4 2 9 4" xfId="29496"/>
    <cellStyle name="Normal 38 2 4 2 9 5" xfId="33220"/>
    <cellStyle name="Normal 38 2 4 2 9 6" xfId="10986"/>
    <cellStyle name="Normal 38 2 4 20" xfId="2729"/>
    <cellStyle name="Normal 38 2 4 20 2" xfId="8200"/>
    <cellStyle name="Normal 38 2 4 20 2 2" xfId="39806"/>
    <cellStyle name="Normal 38 2 4 20 2 3" xfId="26949"/>
    <cellStyle name="Normal 38 2 4 20 2 4" xfId="17574"/>
    <cellStyle name="Normal 38 2 4 20 3" xfId="21296"/>
    <cellStyle name="Normal 38 2 4 20 4" xfId="30672"/>
    <cellStyle name="Normal 38 2 4 20 5" xfId="34395"/>
    <cellStyle name="Normal 38 2 4 20 6" xfId="12162"/>
    <cellStyle name="Normal 38 2 4 21" xfId="2844"/>
    <cellStyle name="Normal 38 2 4 21 2" xfId="8314"/>
    <cellStyle name="Normal 38 2 4 21 2 2" xfId="39920"/>
    <cellStyle name="Normal 38 2 4 21 2 3" xfId="27063"/>
    <cellStyle name="Normal 38 2 4 21 2 4" xfId="17688"/>
    <cellStyle name="Normal 38 2 4 21 3" xfId="21410"/>
    <cellStyle name="Normal 38 2 4 21 4" xfId="30786"/>
    <cellStyle name="Normal 38 2 4 21 5" xfId="34509"/>
    <cellStyle name="Normal 38 2 4 21 6" xfId="12276"/>
    <cellStyle name="Normal 38 2 4 22" xfId="2959"/>
    <cellStyle name="Normal 38 2 4 22 2" xfId="8428"/>
    <cellStyle name="Normal 38 2 4 22 2 2" xfId="40034"/>
    <cellStyle name="Normal 38 2 4 22 2 3" xfId="27177"/>
    <cellStyle name="Normal 38 2 4 22 2 4" xfId="17802"/>
    <cellStyle name="Normal 38 2 4 22 3" xfId="21524"/>
    <cellStyle name="Normal 38 2 4 22 4" xfId="30900"/>
    <cellStyle name="Normal 38 2 4 22 5" xfId="34623"/>
    <cellStyle name="Normal 38 2 4 22 6" xfId="12390"/>
    <cellStyle name="Normal 38 2 4 23" xfId="3074"/>
    <cellStyle name="Normal 38 2 4 23 2" xfId="8542"/>
    <cellStyle name="Normal 38 2 4 23 2 2" xfId="40148"/>
    <cellStyle name="Normal 38 2 4 23 2 3" xfId="27291"/>
    <cellStyle name="Normal 38 2 4 23 2 4" xfId="17916"/>
    <cellStyle name="Normal 38 2 4 23 3" xfId="21638"/>
    <cellStyle name="Normal 38 2 4 23 4" xfId="31014"/>
    <cellStyle name="Normal 38 2 4 23 5" xfId="34737"/>
    <cellStyle name="Normal 38 2 4 23 6" xfId="12504"/>
    <cellStyle name="Normal 38 2 4 24" xfId="3189"/>
    <cellStyle name="Normal 38 2 4 24 2" xfId="8656"/>
    <cellStyle name="Normal 38 2 4 24 2 2" xfId="40262"/>
    <cellStyle name="Normal 38 2 4 24 2 3" xfId="27405"/>
    <cellStyle name="Normal 38 2 4 24 2 4" xfId="18030"/>
    <cellStyle name="Normal 38 2 4 24 3" xfId="21752"/>
    <cellStyle name="Normal 38 2 4 24 4" xfId="31128"/>
    <cellStyle name="Normal 38 2 4 24 5" xfId="34851"/>
    <cellStyle name="Normal 38 2 4 24 6" xfId="12618"/>
    <cellStyle name="Normal 38 2 4 25" xfId="3304"/>
    <cellStyle name="Normal 38 2 4 25 2" xfId="8770"/>
    <cellStyle name="Normal 38 2 4 25 2 2" xfId="40376"/>
    <cellStyle name="Normal 38 2 4 25 2 3" xfId="27519"/>
    <cellStyle name="Normal 38 2 4 25 2 4" xfId="18144"/>
    <cellStyle name="Normal 38 2 4 25 3" xfId="21866"/>
    <cellStyle name="Normal 38 2 4 25 4" xfId="31242"/>
    <cellStyle name="Normal 38 2 4 25 5" xfId="34965"/>
    <cellStyle name="Normal 38 2 4 25 6" xfId="12732"/>
    <cellStyle name="Normal 38 2 4 26" xfId="3422"/>
    <cellStyle name="Normal 38 2 4 26 2" xfId="8887"/>
    <cellStyle name="Normal 38 2 4 26 2 2" xfId="40493"/>
    <cellStyle name="Normal 38 2 4 26 2 3" xfId="27636"/>
    <cellStyle name="Normal 38 2 4 26 2 4" xfId="18261"/>
    <cellStyle name="Normal 38 2 4 26 3" xfId="21983"/>
    <cellStyle name="Normal 38 2 4 26 4" xfId="31359"/>
    <cellStyle name="Normal 38 2 4 26 5" xfId="35082"/>
    <cellStyle name="Normal 38 2 4 26 6" xfId="12849"/>
    <cellStyle name="Normal 38 2 4 27" xfId="3542"/>
    <cellStyle name="Normal 38 2 4 27 2" xfId="9006"/>
    <cellStyle name="Normal 38 2 4 27 2 2" xfId="40612"/>
    <cellStyle name="Normal 38 2 4 27 2 3" xfId="27755"/>
    <cellStyle name="Normal 38 2 4 27 2 4" xfId="18380"/>
    <cellStyle name="Normal 38 2 4 27 3" xfId="22102"/>
    <cellStyle name="Normal 38 2 4 27 4" xfId="31478"/>
    <cellStyle name="Normal 38 2 4 27 5" xfId="35201"/>
    <cellStyle name="Normal 38 2 4 27 6" xfId="12968"/>
    <cellStyle name="Normal 38 2 4 28" xfId="3674"/>
    <cellStyle name="Normal 38 2 4 28 2" xfId="9137"/>
    <cellStyle name="Normal 38 2 4 28 2 2" xfId="40743"/>
    <cellStyle name="Normal 38 2 4 28 2 3" xfId="27886"/>
    <cellStyle name="Normal 38 2 4 28 2 4" xfId="18511"/>
    <cellStyle name="Normal 38 2 4 28 3" xfId="22233"/>
    <cellStyle name="Normal 38 2 4 28 4" xfId="31609"/>
    <cellStyle name="Normal 38 2 4 28 5" xfId="35332"/>
    <cellStyle name="Normal 38 2 4 28 6" xfId="13099"/>
    <cellStyle name="Normal 38 2 4 29" xfId="3790"/>
    <cellStyle name="Normal 38 2 4 29 2" xfId="9252"/>
    <cellStyle name="Normal 38 2 4 29 2 2" xfId="40858"/>
    <cellStyle name="Normal 38 2 4 29 2 3" xfId="28001"/>
    <cellStyle name="Normal 38 2 4 29 2 4" xfId="18626"/>
    <cellStyle name="Normal 38 2 4 29 3" xfId="22348"/>
    <cellStyle name="Normal 38 2 4 29 4" xfId="31724"/>
    <cellStyle name="Normal 38 2 4 29 5" xfId="35447"/>
    <cellStyle name="Normal 38 2 4 29 6" xfId="13214"/>
    <cellStyle name="Normal 38 2 4 3" xfId="268"/>
    <cellStyle name="Normal 38 2 4 3 2" xfId="631"/>
    <cellStyle name="Normal 38 2 4 3 2 2" xfId="5146"/>
    <cellStyle name="Normal 38 2 4 3 2 2 2" xfId="6404"/>
    <cellStyle name="Normal 38 2 4 3 2 2 2 2" xfId="38012"/>
    <cellStyle name="Normal 38 2 4 3 2 2 2 3" xfId="25155"/>
    <cellStyle name="Normal 38 2 4 3 2 2 2 4" xfId="15780"/>
    <cellStyle name="Normal 38 2 4 3 2 2 3" xfId="36754"/>
    <cellStyle name="Normal 38 2 4 3 2 2 4" xfId="23897"/>
    <cellStyle name="Normal 38 2 4 3 2 2 5" xfId="14522"/>
    <cellStyle name="Normal 38 2 4 3 2 3" xfId="5802"/>
    <cellStyle name="Normal 38 2 4 3 2 3 2" xfId="37410"/>
    <cellStyle name="Normal 38 2 4 3 2 3 3" xfId="24553"/>
    <cellStyle name="Normal 38 2 4 3 2 3 4" xfId="15178"/>
    <cellStyle name="Normal 38 2 4 3 2 4" xfId="4542"/>
    <cellStyle name="Normal 38 2 4 3 2 4 2" xfId="36156"/>
    <cellStyle name="Normal 38 2 4 3 2 4 3" xfId="23298"/>
    <cellStyle name="Normal 38 2 4 3 2 4 4" xfId="13923"/>
    <cellStyle name="Normal 38 2 4 3 2 5" xfId="32319"/>
    <cellStyle name="Normal 38 2 4 3 2 6" xfId="22700"/>
    <cellStyle name="Normal 38 2 4 3 2 7" xfId="10086"/>
    <cellStyle name="Normal 38 2 4 3 3" xfId="5145"/>
    <cellStyle name="Normal 38 2 4 3 3 2" xfId="6403"/>
    <cellStyle name="Normal 38 2 4 3 3 2 2" xfId="38011"/>
    <cellStyle name="Normal 38 2 4 3 3 2 3" xfId="25154"/>
    <cellStyle name="Normal 38 2 4 3 3 2 4" xfId="15779"/>
    <cellStyle name="Normal 38 2 4 3 3 3" xfId="36753"/>
    <cellStyle name="Normal 38 2 4 3 3 4" xfId="23896"/>
    <cellStyle name="Normal 38 2 4 3 3 5" xfId="14521"/>
    <cellStyle name="Normal 38 2 4 3 4" xfId="5566"/>
    <cellStyle name="Normal 38 2 4 3 4 2" xfId="37174"/>
    <cellStyle name="Normal 38 2 4 3 4 3" xfId="24317"/>
    <cellStyle name="Normal 38 2 4 3 4 4" xfId="14942"/>
    <cellStyle name="Normal 38 2 4 3 5" xfId="4307"/>
    <cellStyle name="Normal 38 2 4 3 5 2" xfId="35921"/>
    <cellStyle name="Normal 38 2 4 3 5 3" xfId="23063"/>
    <cellStyle name="Normal 38 2 4 3 5 4" xfId="13688"/>
    <cellStyle name="Normal 38 2 4 3 6" xfId="19220"/>
    <cellStyle name="Normal 38 2 4 3 7" xfId="28596"/>
    <cellStyle name="Normal 38 2 4 3 8" xfId="32078"/>
    <cellStyle name="Normal 38 2 4 3 9" xfId="9726"/>
    <cellStyle name="Normal 38 2 4 30" xfId="3905"/>
    <cellStyle name="Normal 38 2 4 30 2" xfId="9366"/>
    <cellStyle name="Normal 38 2 4 30 2 2" xfId="40972"/>
    <cellStyle name="Normal 38 2 4 30 2 3" xfId="28115"/>
    <cellStyle name="Normal 38 2 4 30 2 4" xfId="18740"/>
    <cellStyle name="Normal 38 2 4 30 3" xfId="22462"/>
    <cellStyle name="Normal 38 2 4 30 4" xfId="31838"/>
    <cellStyle name="Normal 38 2 4 30 5" xfId="35561"/>
    <cellStyle name="Normal 38 2 4 30 6" xfId="13328"/>
    <cellStyle name="Normal 38 2 4 31" xfId="509"/>
    <cellStyle name="Normal 38 2 4 31 2" xfId="9486"/>
    <cellStyle name="Normal 38 2 4 31 2 2" xfId="41092"/>
    <cellStyle name="Normal 38 2 4 31 2 3" xfId="28235"/>
    <cellStyle name="Normal 38 2 4 31 2 4" xfId="18860"/>
    <cellStyle name="Normal 38 2 4 31 3" xfId="22582"/>
    <cellStyle name="Normal 38 2 4 31 4" xfId="28476"/>
    <cellStyle name="Normal 38 2 4 31 5" xfId="32440"/>
    <cellStyle name="Normal 38 2 4 31 6" xfId="9966"/>
    <cellStyle name="Normal 38 2 4 32" xfId="388"/>
    <cellStyle name="Normal 38 2 4 32 2" xfId="6622"/>
    <cellStyle name="Normal 38 2 4 32 2 2" xfId="38230"/>
    <cellStyle name="Normal 38 2 4 32 2 3" xfId="25373"/>
    <cellStyle name="Normal 38 2 4 32 2 4" xfId="15998"/>
    <cellStyle name="Normal 38 2 4 32 3" xfId="19100"/>
    <cellStyle name="Normal 38 2 4 32 4" xfId="9846"/>
    <cellStyle name="Normal 38 2 4 33" xfId="4070"/>
    <cellStyle name="Normal 38 2 4 33 2" xfId="35684"/>
    <cellStyle name="Normal 38 2 4 33 3" xfId="22826"/>
    <cellStyle name="Normal 38 2 4 33 4" xfId="13451"/>
    <cellStyle name="Normal 38 2 4 34" xfId="18980"/>
    <cellStyle name="Normal 38 2 4 35" xfId="28356"/>
    <cellStyle name="Normal 38 2 4 36" xfId="31958"/>
    <cellStyle name="Normal 38 2 4 37" xfId="9606"/>
    <cellStyle name="Normal 38 2 4 4" xfId="785"/>
    <cellStyle name="Normal 38 2 4 4 2" xfId="5147"/>
    <cellStyle name="Normal 38 2 4 4 2 2" xfId="6405"/>
    <cellStyle name="Normal 38 2 4 4 2 2 2" xfId="38013"/>
    <cellStyle name="Normal 38 2 4 4 2 2 3" xfId="25156"/>
    <cellStyle name="Normal 38 2 4 4 2 2 4" xfId="15781"/>
    <cellStyle name="Normal 38 2 4 4 2 3" xfId="36755"/>
    <cellStyle name="Normal 38 2 4 4 2 4" xfId="23898"/>
    <cellStyle name="Normal 38 2 4 4 2 5" xfId="14523"/>
    <cellStyle name="Normal 38 2 4 4 3" xfId="5803"/>
    <cellStyle name="Normal 38 2 4 4 3 2" xfId="37411"/>
    <cellStyle name="Normal 38 2 4 4 3 3" xfId="24554"/>
    <cellStyle name="Normal 38 2 4 4 3 4" xfId="15179"/>
    <cellStyle name="Normal 38 2 4 4 4" xfId="4543"/>
    <cellStyle name="Normal 38 2 4 4 4 2" xfId="36157"/>
    <cellStyle name="Normal 38 2 4 4 4 3" xfId="23299"/>
    <cellStyle name="Normal 38 2 4 4 4 4" xfId="13924"/>
    <cellStyle name="Normal 38 2 4 4 5" xfId="19372"/>
    <cellStyle name="Normal 38 2 4 4 6" xfId="28748"/>
    <cellStyle name="Normal 38 2 4 4 7" xfId="32199"/>
    <cellStyle name="Normal 38 2 4 4 8" xfId="10238"/>
    <cellStyle name="Normal 38 2 4 5" xfId="902"/>
    <cellStyle name="Normal 38 2 4 5 2" xfId="5148"/>
    <cellStyle name="Normal 38 2 4 5 2 2" xfId="6406"/>
    <cellStyle name="Normal 38 2 4 5 2 2 2" xfId="38014"/>
    <cellStyle name="Normal 38 2 4 5 2 2 3" xfId="25157"/>
    <cellStyle name="Normal 38 2 4 5 2 2 4" xfId="15782"/>
    <cellStyle name="Normal 38 2 4 5 2 3" xfId="36756"/>
    <cellStyle name="Normal 38 2 4 5 2 4" xfId="23899"/>
    <cellStyle name="Normal 38 2 4 5 2 5" xfId="14524"/>
    <cellStyle name="Normal 38 2 4 5 3" xfId="5931"/>
    <cellStyle name="Normal 38 2 4 5 3 2" xfId="37539"/>
    <cellStyle name="Normal 38 2 4 5 3 3" xfId="24682"/>
    <cellStyle name="Normal 38 2 4 5 3 4" xfId="15307"/>
    <cellStyle name="Normal 38 2 4 5 4" xfId="4672"/>
    <cellStyle name="Normal 38 2 4 5 4 2" xfId="36283"/>
    <cellStyle name="Normal 38 2 4 5 4 3" xfId="23426"/>
    <cellStyle name="Normal 38 2 4 5 4 4" xfId="14051"/>
    <cellStyle name="Normal 38 2 4 5 5" xfId="19488"/>
    <cellStyle name="Normal 38 2 4 5 6" xfId="28864"/>
    <cellStyle name="Normal 38 2 4 5 7" xfId="32588"/>
    <cellStyle name="Normal 38 2 4 5 8" xfId="10354"/>
    <cellStyle name="Normal 38 2 4 6" xfId="1018"/>
    <cellStyle name="Normal 38 2 4 6 2" xfId="6397"/>
    <cellStyle name="Normal 38 2 4 6 2 2" xfId="38005"/>
    <cellStyle name="Normal 38 2 4 6 2 3" xfId="25148"/>
    <cellStyle name="Normal 38 2 4 6 2 4" xfId="15773"/>
    <cellStyle name="Normal 38 2 4 6 3" xfId="5139"/>
    <cellStyle name="Normal 38 2 4 6 3 2" xfId="36747"/>
    <cellStyle name="Normal 38 2 4 6 3 3" xfId="23890"/>
    <cellStyle name="Normal 38 2 4 6 3 4" xfId="14515"/>
    <cellStyle name="Normal 38 2 4 6 4" xfId="19603"/>
    <cellStyle name="Normal 38 2 4 6 5" xfId="28979"/>
    <cellStyle name="Normal 38 2 4 6 6" xfId="32703"/>
    <cellStyle name="Normal 38 2 4 6 7" xfId="10469"/>
    <cellStyle name="Normal 38 2 4 7" xfId="1134"/>
    <cellStyle name="Normal 38 2 4 7 2" xfId="6980"/>
    <cellStyle name="Normal 38 2 4 7 2 2" xfId="38586"/>
    <cellStyle name="Normal 38 2 4 7 2 3" xfId="25729"/>
    <cellStyle name="Normal 38 2 4 7 2 4" xfId="16354"/>
    <cellStyle name="Normal 38 2 4 7 3" xfId="4187"/>
    <cellStyle name="Normal 38 2 4 7 3 2" xfId="35801"/>
    <cellStyle name="Normal 38 2 4 7 3 3" xfId="22943"/>
    <cellStyle name="Normal 38 2 4 7 3 4" xfId="13568"/>
    <cellStyle name="Normal 38 2 4 7 4" xfId="19718"/>
    <cellStyle name="Normal 38 2 4 7 5" xfId="29094"/>
    <cellStyle name="Normal 38 2 4 7 6" xfId="32818"/>
    <cellStyle name="Normal 38 2 4 7 7" xfId="10584"/>
    <cellStyle name="Normal 38 2 4 8" xfId="1249"/>
    <cellStyle name="Normal 38 2 4 8 2" xfId="5443"/>
    <cellStyle name="Normal 38 2 4 8 2 2" xfId="37051"/>
    <cellStyle name="Normal 38 2 4 8 2 3" xfId="24194"/>
    <cellStyle name="Normal 38 2 4 8 2 4" xfId="14819"/>
    <cellStyle name="Normal 38 2 4 8 3" xfId="19832"/>
    <cellStyle name="Normal 38 2 4 8 4" xfId="29208"/>
    <cellStyle name="Normal 38 2 4 8 5" xfId="32932"/>
    <cellStyle name="Normal 38 2 4 8 6" xfId="10698"/>
    <cellStyle name="Normal 38 2 4 9" xfId="1364"/>
    <cellStyle name="Normal 38 2 4 9 2" xfId="6685"/>
    <cellStyle name="Normal 38 2 4 9 2 2" xfId="38291"/>
    <cellStyle name="Normal 38 2 4 9 2 3" xfId="25434"/>
    <cellStyle name="Normal 38 2 4 9 2 4" xfId="16059"/>
    <cellStyle name="Normal 38 2 4 9 3" xfId="19946"/>
    <cellStyle name="Normal 38 2 4 9 4" xfId="29322"/>
    <cellStyle name="Normal 38 2 4 9 5" xfId="33046"/>
    <cellStyle name="Normal 38 2 4 9 6" xfId="10812"/>
    <cellStyle name="Normal 38 2 40" xfId="28324"/>
    <cellStyle name="Normal 38 2 41" xfId="31926"/>
    <cellStyle name="Normal 38 2 42" xfId="9574"/>
    <cellStyle name="Normal 38 2 5" xfId="155"/>
    <cellStyle name="Normal 38 2 5 10" xfId="1487"/>
    <cellStyle name="Normal 38 2 5 10 2" xfId="6938"/>
    <cellStyle name="Normal 38 2 5 10 2 2" xfId="38544"/>
    <cellStyle name="Normal 38 2 5 10 2 3" xfId="25687"/>
    <cellStyle name="Normal 38 2 5 10 2 4" xfId="16312"/>
    <cellStyle name="Normal 38 2 5 10 3" xfId="20068"/>
    <cellStyle name="Normal 38 2 5 10 4" xfId="29444"/>
    <cellStyle name="Normal 38 2 5 10 5" xfId="33168"/>
    <cellStyle name="Normal 38 2 5 10 6" xfId="10934"/>
    <cellStyle name="Normal 38 2 5 11" xfId="1619"/>
    <cellStyle name="Normal 38 2 5 11 2" xfId="7099"/>
    <cellStyle name="Normal 38 2 5 11 2 2" xfId="38705"/>
    <cellStyle name="Normal 38 2 5 11 2 3" xfId="25848"/>
    <cellStyle name="Normal 38 2 5 11 2 4" xfId="16473"/>
    <cellStyle name="Normal 38 2 5 11 3" xfId="20195"/>
    <cellStyle name="Normal 38 2 5 11 4" xfId="29571"/>
    <cellStyle name="Normal 38 2 5 11 5" xfId="33294"/>
    <cellStyle name="Normal 38 2 5 11 6" xfId="11061"/>
    <cellStyle name="Normal 38 2 5 12" xfId="1735"/>
    <cellStyle name="Normal 38 2 5 12 2" xfId="7214"/>
    <cellStyle name="Normal 38 2 5 12 2 2" xfId="38820"/>
    <cellStyle name="Normal 38 2 5 12 2 3" xfId="25963"/>
    <cellStyle name="Normal 38 2 5 12 2 4" xfId="16588"/>
    <cellStyle name="Normal 38 2 5 12 3" xfId="20310"/>
    <cellStyle name="Normal 38 2 5 12 4" xfId="29686"/>
    <cellStyle name="Normal 38 2 5 12 5" xfId="33409"/>
    <cellStyle name="Normal 38 2 5 12 6" xfId="11176"/>
    <cellStyle name="Normal 38 2 5 13" xfId="1909"/>
    <cellStyle name="Normal 38 2 5 13 2" xfId="7387"/>
    <cellStyle name="Normal 38 2 5 13 2 2" xfId="38993"/>
    <cellStyle name="Normal 38 2 5 13 2 3" xfId="26136"/>
    <cellStyle name="Normal 38 2 5 13 2 4" xfId="16761"/>
    <cellStyle name="Normal 38 2 5 13 3" xfId="20483"/>
    <cellStyle name="Normal 38 2 5 13 4" xfId="29859"/>
    <cellStyle name="Normal 38 2 5 13 5" xfId="33582"/>
    <cellStyle name="Normal 38 2 5 13 6" xfId="11349"/>
    <cellStyle name="Normal 38 2 5 14" xfId="2027"/>
    <cellStyle name="Normal 38 2 5 14 2" xfId="7504"/>
    <cellStyle name="Normal 38 2 5 14 2 2" xfId="39110"/>
    <cellStyle name="Normal 38 2 5 14 2 3" xfId="26253"/>
    <cellStyle name="Normal 38 2 5 14 2 4" xfId="16878"/>
    <cellStyle name="Normal 38 2 5 14 3" xfId="20600"/>
    <cellStyle name="Normal 38 2 5 14 4" xfId="29976"/>
    <cellStyle name="Normal 38 2 5 14 5" xfId="33699"/>
    <cellStyle name="Normal 38 2 5 14 6" xfId="11466"/>
    <cellStyle name="Normal 38 2 5 15" xfId="2144"/>
    <cellStyle name="Normal 38 2 5 15 2" xfId="7620"/>
    <cellStyle name="Normal 38 2 5 15 2 2" xfId="39226"/>
    <cellStyle name="Normal 38 2 5 15 2 3" xfId="26369"/>
    <cellStyle name="Normal 38 2 5 15 2 4" xfId="16994"/>
    <cellStyle name="Normal 38 2 5 15 3" xfId="20716"/>
    <cellStyle name="Normal 38 2 5 15 4" xfId="30092"/>
    <cellStyle name="Normal 38 2 5 15 5" xfId="33815"/>
    <cellStyle name="Normal 38 2 5 15 6" xfId="11582"/>
    <cellStyle name="Normal 38 2 5 16" xfId="2263"/>
    <cellStyle name="Normal 38 2 5 16 2" xfId="7738"/>
    <cellStyle name="Normal 38 2 5 16 2 2" xfId="39344"/>
    <cellStyle name="Normal 38 2 5 16 2 3" xfId="26487"/>
    <cellStyle name="Normal 38 2 5 16 2 4" xfId="17112"/>
    <cellStyle name="Normal 38 2 5 16 3" xfId="20834"/>
    <cellStyle name="Normal 38 2 5 16 4" xfId="30210"/>
    <cellStyle name="Normal 38 2 5 16 5" xfId="33933"/>
    <cellStyle name="Normal 38 2 5 16 6" xfId="11700"/>
    <cellStyle name="Normal 38 2 5 17" xfId="2382"/>
    <cellStyle name="Normal 38 2 5 17 2" xfId="7856"/>
    <cellStyle name="Normal 38 2 5 17 2 2" xfId="39462"/>
    <cellStyle name="Normal 38 2 5 17 2 3" xfId="26605"/>
    <cellStyle name="Normal 38 2 5 17 2 4" xfId="17230"/>
    <cellStyle name="Normal 38 2 5 17 3" xfId="20952"/>
    <cellStyle name="Normal 38 2 5 17 4" xfId="30328"/>
    <cellStyle name="Normal 38 2 5 17 5" xfId="34051"/>
    <cellStyle name="Normal 38 2 5 17 6" xfId="11818"/>
    <cellStyle name="Normal 38 2 5 18" xfId="2499"/>
    <cellStyle name="Normal 38 2 5 18 2" xfId="7972"/>
    <cellStyle name="Normal 38 2 5 18 2 2" xfId="39578"/>
    <cellStyle name="Normal 38 2 5 18 2 3" xfId="26721"/>
    <cellStyle name="Normal 38 2 5 18 2 4" xfId="17346"/>
    <cellStyle name="Normal 38 2 5 18 3" xfId="21068"/>
    <cellStyle name="Normal 38 2 5 18 4" xfId="30444"/>
    <cellStyle name="Normal 38 2 5 18 5" xfId="34167"/>
    <cellStyle name="Normal 38 2 5 18 6" xfId="11934"/>
    <cellStyle name="Normal 38 2 5 19" xfId="2617"/>
    <cellStyle name="Normal 38 2 5 19 2" xfId="8089"/>
    <cellStyle name="Normal 38 2 5 19 2 2" xfId="39695"/>
    <cellStyle name="Normal 38 2 5 19 2 3" xfId="26838"/>
    <cellStyle name="Normal 38 2 5 19 2 4" xfId="17463"/>
    <cellStyle name="Normal 38 2 5 19 3" xfId="21185"/>
    <cellStyle name="Normal 38 2 5 19 4" xfId="30561"/>
    <cellStyle name="Normal 38 2 5 19 5" xfId="34284"/>
    <cellStyle name="Normal 38 2 5 19 6" xfId="12051"/>
    <cellStyle name="Normal 38 2 5 2" xfId="208"/>
    <cellStyle name="Normal 38 2 5 2 10" xfId="1672"/>
    <cellStyle name="Normal 38 2 5 2 10 2" xfId="7152"/>
    <cellStyle name="Normal 38 2 5 2 10 2 2" xfId="38758"/>
    <cellStyle name="Normal 38 2 5 2 10 2 3" xfId="25901"/>
    <cellStyle name="Normal 38 2 5 2 10 2 4" xfId="16526"/>
    <cellStyle name="Normal 38 2 5 2 10 3" xfId="20248"/>
    <cellStyle name="Normal 38 2 5 2 10 4" xfId="29624"/>
    <cellStyle name="Normal 38 2 5 2 10 5" xfId="33347"/>
    <cellStyle name="Normal 38 2 5 2 10 6" xfId="11114"/>
    <cellStyle name="Normal 38 2 5 2 11" xfId="1788"/>
    <cellStyle name="Normal 38 2 5 2 11 2" xfId="7267"/>
    <cellStyle name="Normal 38 2 5 2 11 2 2" xfId="38873"/>
    <cellStyle name="Normal 38 2 5 2 11 2 3" xfId="26016"/>
    <cellStyle name="Normal 38 2 5 2 11 2 4" xfId="16641"/>
    <cellStyle name="Normal 38 2 5 2 11 3" xfId="20363"/>
    <cellStyle name="Normal 38 2 5 2 11 4" xfId="29739"/>
    <cellStyle name="Normal 38 2 5 2 11 5" xfId="33462"/>
    <cellStyle name="Normal 38 2 5 2 11 6" xfId="11229"/>
    <cellStyle name="Normal 38 2 5 2 12" xfId="1962"/>
    <cellStyle name="Normal 38 2 5 2 12 2" xfId="7440"/>
    <cellStyle name="Normal 38 2 5 2 12 2 2" xfId="39046"/>
    <cellStyle name="Normal 38 2 5 2 12 2 3" xfId="26189"/>
    <cellStyle name="Normal 38 2 5 2 12 2 4" xfId="16814"/>
    <cellStyle name="Normal 38 2 5 2 12 3" xfId="20536"/>
    <cellStyle name="Normal 38 2 5 2 12 4" xfId="29912"/>
    <cellStyle name="Normal 38 2 5 2 12 5" xfId="33635"/>
    <cellStyle name="Normal 38 2 5 2 12 6" xfId="11402"/>
    <cellStyle name="Normal 38 2 5 2 13" xfId="2080"/>
    <cellStyle name="Normal 38 2 5 2 13 2" xfId="7557"/>
    <cellStyle name="Normal 38 2 5 2 13 2 2" xfId="39163"/>
    <cellStyle name="Normal 38 2 5 2 13 2 3" xfId="26306"/>
    <cellStyle name="Normal 38 2 5 2 13 2 4" xfId="16931"/>
    <cellStyle name="Normal 38 2 5 2 13 3" xfId="20653"/>
    <cellStyle name="Normal 38 2 5 2 13 4" xfId="30029"/>
    <cellStyle name="Normal 38 2 5 2 13 5" xfId="33752"/>
    <cellStyle name="Normal 38 2 5 2 13 6" xfId="11519"/>
    <cellStyle name="Normal 38 2 5 2 14" xfId="2197"/>
    <cellStyle name="Normal 38 2 5 2 14 2" xfId="7673"/>
    <cellStyle name="Normal 38 2 5 2 14 2 2" xfId="39279"/>
    <cellStyle name="Normal 38 2 5 2 14 2 3" xfId="26422"/>
    <cellStyle name="Normal 38 2 5 2 14 2 4" xfId="17047"/>
    <cellStyle name="Normal 38 2 5 2 14 3" xfId="20769"/>
    <cellStyle name="Normal 38 2 5 2 14 4" xfId="30145"/>
    <cellStyle name="Normal 38 2 5 2 14 5" xfId="33868"/>
    <cellStyle name="Normal 38 2 5 2 14 6" xfId="11635"/>
    <cellStyle name="Normal 38 2 5 2 15" xfId="2316"/>
    <cellStyle name="Normal 38 2 5 2 15 2" xfId="7791"/>
    <cellStyle name="Normal 38 2 5 2 15 2 2" xfId="39397"/>
    <cellStyle name="Normal 38 2 5 2 15 2 3" xfId="26540"/>
    <cellStyle name="Normal 38 2 5 2 15 2 4" xfId="17165"/>
    <cellStyle name="Normal 38 2 5 2 15 3" xfId="20887"/>
    <cellStyle name="Normal 38 2 5 2 15 4" xfId="30263"/>
    <cellStyle name="Normal 38 2 5 2 15 5" xfId="33986"/>
    <cellStyle name="Normal 38 2 5 2 15 6" xfId="11753"/>
    <cellStyle name="Normal 38 2 5 2 16" xfId="2435"/>
    <cellStyle name="Normal 38 2 5 2 16 2" xfId="7909"/>
    <cellStyle name="Normal 38 2 5 2 16 2 2" xfId="39515"/>
    <cellStyle name="Normal 38 2 5 2 16 2 3" xfId="26658"/>
    <cellStyle name="Normal 38 2 5 2 16 2 4" xfId="17283"/>
    <cellStyle name="Normal 38 2 5 2 16 3" xfId="21005"/>
    <cellStyle name="Normal 38 2 5 2 16 4" xfId="30381"/>
    <cellStyle name="Normal 38 2 5 2 16 5" xfId="34104"/>
    <cellStyle name="Normal 38 2 5 2 16 6" xfId="11871"/>
    <cellStyle name="Normal 38 2 5 2 17" xfId="2552"/>
    <cellStyle name="Normal 38 2 5 2 17 2" xfId="8025"/>
    <cellStyle name="Normal 38 2 5 2 17 2 2" xfId="39631"/>
    <cellStyle name="Normal 38 2 5 2 17 2 3" xfId="26774"/>
    <cellStyle name="Normal 38 2 5 2 17 2 4" xfId="17399"/>
    <cellStyle name="Normal 38 2 5 2 17 3" xfId="21121"/>
    <cellStyle name="Normal 38 2 5 2 17 4" xfId="30497"/>
    <cellStyle name="Normal 38 2 5 2 17 5" xfId="34220"/>
    <cellStyle name="Normal 38 2 5 2 17 6" xfId="11987"/>
    <cellStyle name="Normal 38 2 5 2 18" xfId="2670"/>
    <cellStyle name="Normal 38 2 5 2 18 2" xfId="8142"/>
    <cellStyle name="Normal 38 2 5 2 18 2 2" xfId="39748"/>
    <cellStyle name="Normal 38 2 5 2 18 2 3" xfId="26891"/>
    <cellStyle name="Normal 38 2 5 2 18 2 4" xfId="17516"/>
    <cellStyle name="Normal 38 2 5 2 18 3" xfId="21238"/>
    <cellStyle name="Normal 38 2 5 2 18 4" xfId="30614"/>
    <cellStyle name="Normal 38 2 5 2 18 5" xfId="34337"/>
    <cellStyle name="Normal 38 2 5 2 18 6" xfId="12104"/>
    <cellStyle name="Normal 38 2 5 2 19" xfId="2790"/>
    <cellStyle name="Normal 38 2 5 2 19 2" xfId="8261"/>
    <cellStyle name="Normal 38 2 5 2 19 2 2" xfId="39867"/>
    <cellStyle name="Normal 38 2 5 2 19 2 3" xfId="27010"/>
    <cellStyle name="Normal 38 2 5 2 19 2 4" xfId="17635"/>
    <cellStyle name="Normal 38 2 5 2 19 3" xfId="21357"/>
    <cellStyle name="Normal 38 2 5 2 19 4" xfId="30733"/>
    <cellStyle name="Normal 38 2 5 2 19 5" xfId="34456"/>
    <cellStyle name="Normal 38 2 5 2 19 6" xfId="12223"/>
    <cellStyle name="Normal 38 2 5 2 2" xfId="329"/>
    <cellStyle name="Normal 38 2 5 2 2 2" xfId="700"/>
    <cellStyle name="Normal 38 2 5 2 2 2 2" xfId="5152"/>
    <cellStyle name="Normal 38 2 5 2 2 2 2 2" xfId="6410"/>
    <cellStyle name="Normal 38 2 5 2 2 2 2 2 2" xfId="38018"/>
    <cellStyle name="Normal 38 2 5 2 2 2 2 2 3" xfId="25161"/>
    <cellStyle name="Normal 38 2 5 2 2 2 2 2 4" xfId="15786"/>
    <cellStyle name="Normal 38 2 5 2 2 2 2 3" xfId="36760"/>
    <cellStyle name="Normal 38 2 5 2 2 2 2 4" xfId="23903"/>
    <cellStyle name="Normal 38 2 5 2 2 2 2 5" xfId="14528"/>
    <cellStyle name="Normal 38 2 5 2 2 2 3" xfId="5804"/>
    <cellStyle name="Normal 38 2 5 2 2 2 3 2" xfId="37412"/>
    <cellStyle name="Normal 38 2 5 2 2 2 3 3" xfId="24555"/>
    <cellStyle name="Normal 38 2 5 2 2 2 3 4" xfId="15180"/>
    <cellStyle name="Normal 38 2 5 2 2 2 4" xfId="4544"/>
    <cellStyle name="Normal 38 2 5 2 2 2 4 2" xfId="36158"/>
    <cellStyle name="Normal 38 2 5 2 2 2 4 3" xfId="23300"/>
    <cellStyle name="Normal 38 2 5 2 2 2 4 4" xfId="13925"/>
    <cellStyle name="Normal 38 2 5 2 2 2 5" xfId="32380"/>
    <cellStyle name="Normal 38 2 5 2 2 2 6" xfId="22703"/>
    <cellStyle name="Normal 38 2 5 2 2 2 7" xfId="10154"/>
    <cellStyle name="Normal 38 2 5 2 2 3" xfId="5151"/>
    <cellStyle name="Normal 38 2 5 2 2 3 2" xfId="6409"/>
    <cellStyle name="Normal 38 2 5 2 2 3 2 2" xfId="38017"/>
    <cellStyle name="Normal 38 2 5 2 2 3 2 3" xfId="25160"/>
    <cellStyle name="Normal 38 2 5 2 2 3 2 4" xfId="15785"/>
    <cellStyle name="Normal 38 2 5 2 2 3 3" xfId="36759"/>
    <cellStyle name="Normal 38 2 5 2 2 3 4" xfId="23902"/>
    <cellStyle name="Normal 38 2 5 2 2 3 5" xfId="14527"/>
    <cellStyle name="Normal 38 2 5 2 2 4" xfId="5635"/>
    <cellStyle name="Normal 38 2 5 2 2 4 2" xfId="37243"/>
    <cellStyle name="Normal 38 2 5 2 2 4 3" xfId="24386"/>
    <cellStyle name="Normal 38 2 5 2 2 4 4" xfId="15011"/>
    <cellStyle name="Normal 38 2 5 2 2 5" xfId="4375"/>
    <cellStyle name="Normal 38 2 5 2 2 5 2" xfId="35989"/>
    <cellStyle name="Normal 38 2 5 2 2 5 3" xfId="23131"/>
    <cellStyle name="Normal 38 2 5 2 2 5 4" xfId="13756"/>
    <cellStyle name="Normal 38 2 5 2 2 6" xfId="19288"/>
    <cellStyle name="Normal 38 2 5 2 2 7" xfId="28664"/>
    <cellStyle name="Normal 38 2 5 2 2 8" xfId="32139"/>
    <cellStyle name="Normal 38 2 5 2 2 9" xfId="9787"/>
    <cellStyle name="Normal 38 2 5 2 20" xfId="2905"/>
    <cellStyle name="Normal 38 2 5 2 20 2" xfId="8375"/>
    <cellStyle name="Normal 38 2 5 2 20 2 2" xfId="39981"/>
    <cellStyle name="Normal 38 2 5 2 20 2 3" xfId="27124"/>
    <cellStyle name="Normal 38 2 5 2 20 2 4" xfId="17749"/>
    <cellStyle name="Normal 38 2 5 2 20 3" xfId="21471"/>
    <cellStyle name="Normal 38 2 5 2 20 4" xfId="30847"/>
    <cellStyle name="Normal 38 2 5 2 20 5" xfId="34570"/>
    <cellStyle name="Normal 38 2 5 2 20 6" xfId="12337"/>
    <cellStyle name="Normal 38 2 5 2 21" xfId="3020"/>
    <cellStyle name="Normal 38 2 5 2 21 2" xfId="8489"/>
    <cellStyle name="Normal 38 2 5 2 21 2 2" xfId="40095"/>
    <cellStyle name="Normal 38 2 5 2 21 2 3" xfId="27238"/>
    <cellStyle name="Normal 38 2 5 2 21 2 4" xfId="17863"/>
    <cellStyle name="Normal 38 2 5 2 21 3" xfId="21585"/>
    <cellStyle name="Normal 38 2 5 2 21 4" xfId="30961"/>
    <cellStyle name="Normal 38 2 5 2 21 5" xfId="34684"/>
    <cellStyle name="Normal 38 2 5 2 21 6" xfId="12451"/>
    <cellStyle name="Normal 38 2 5 2 22" xfId="3135"/>
    <cellStyle name="Normal 38 2 5 2 22 2" xfId="8603"/>
    <cellStyle name="Normal 38 2 5 2 22 2 2" xfId="40209"/>
    <cellStyle name="Normal 38 2 5 2 22 2 3" xfId="27352"/>
    <cellStyle name="Normal 38 2 5 2 22 2 4" xfId="17977"/>
    <cellStyle name="Normal 38 2 5 2 22 3" xfId="21699"/>
    <cellStyle name="Normal 38 2 5 2 22 4" xfId="31075"/>
    <cellStyle name="Normal 38 2 5 2 22 5" xfId="34798"/>
    <cellStyle name="Normal 38 2 5 2 22 6" xfId="12565"/>
    <cellStyle name="Normal 38 2 5 2 23" xfId="3250"/>
    <cellStyle name="Normal 38 2 5 2 23 2" xfId="8717"/>
    <cellStyle name="Normal 38 2 5 2 23 2 2" xfId="40323"/>
    <cellStyle name="Normal 38 2 5 2 23 2 3" xfId="27466"/>
    <cellStyle name="Normal 38 2 5 2 23 2 4" xfId="18091"/>
    <cellStyle name="Normal 38 2 5 2 23 3" xfId="21813"/>
    <cellStyle name="Normal 38 2 5 2 23 4" xfId="31189"/>
    <cellStyle name="Normal 38 2 5 2 23 5" xfId="34912"/>
    <cellStyle name="Normal 38 2 5 2 23 6" xfId="12679"/>
    <cellStyle name="Normal 38 2 5 2 24" xfId="3365"/>
    <cellStyle name="Normal 38 2 5 2 24 2" xfId="8831"/>
    <cellStyle name="Normal 38 2 5 2 24 2 2" xfId="40437"/>
    <cellStyle name="Normal 38 2 5 2 24 2 3" xfId="27580"/>
    <cellStyle name="Normal 38 2 5 2 24 2 4" xfId="18205"/>
    <cellStyle name="Normal 38 2 5 2 24 3" xfId="21927"/>
    <cellStyle name="Normal 38 2 5 2 24 4" xfId="31303"/>
    <cellStyle name="Normal 38 2 5 2 24 5" xfId="35026"/>
    <cellStyle name="Normal 38 2 5 2 24 6" xfId="12793"/>
    <cellStyle name="Normal 38 2 5 2 25" xfId="3483"/>
    <cellStyle name="Normal 38 2 5 2 25 2" xfId="8948"/>
    <cellStyle name="Normal 38 2 5 2 25 2 2" xfId="40554"/>
    <cellStyle name="Normal 38 2 5 2 25 2 3" xfId="27697"/>
    <cellStyle name="Normal 38 2 5 2 25 2 4" xfId="18322"/>
    <cellStyle name="Normal 38 2 5 2 25 3" xfId="22044"/>
    <cellStyle name="Normal 38 2 5 2 25 4" xfId="31420"/>
    <cellStyle name="Normal 38 2 5 2 25 5" xfId="35143"/>
    <cellStyle name="Normal 38 2 5 2 25 6" xfId="12910"/>
    <cellStyle name="Normal 38 2 5 2 26" xfId="3603"/>
    <cellStyle name="Normal 38 2 5 2 26 2" xfId="9067"/>
    <cellStyle name="Normal 38 2 5 2 26 2 2" xfId="40673"/>
    <cellStyle name="Normal 38 2 5 2 26 2 3" xfId="27816"/>
    <cellStyle name="Normal 38 2 5 2 26 2 4" xfId="18441"/>
    <cellStyle name="Normal 38 2 5 2 26 3" xfId="22163"/>
    <cellStyle name="Normal 38 2 5 2 26 4" xfId="31539"/>
    <cellStyle name="Normal 38 2 5 2 26 5" xfId="35262"/>
    <cellStyle name="Normal 38 2 5 2 26 6" xfId="13029"/>
    <cellStyle name="Normal 38 2 5 2 27" xfId="3735"/>
    <cellStyle name="Normal 38 2 5 2 27 2" xfId="9198"/>
    <cellStyle name="Normal 38 2 5 2 27 2 2" xfId="40804"/>
    <cellStyle name="Normal 38 2 5 2 27 2 3" xfId="27947"/>
    <cellStyle name="Normal 38 2 5 2 27 2 4" xfId="18572"/>
    <cellStyle name="Normal 38 2 5 2 27 3" xfId="22294"/>
    <cellStyle name="Normal 38 2 5 2 27 4" xfId="31670"/>
    <cellStyle name="Normal 38 2 5 2 27 5" xfId="35393"/>
    <cellStyle name="Normal 38 2 5 2 27 6" xfId="13160"/>
    <cellStyle name="Normal 38 2 5 2 28" xfId="3851"/>
    <cellStyle name="Normal 38 2 5 2 28 2" xfId="9313"/>
    <cellStyle name="Normal 38 2 5 2 28 2 2" xfId="40919"/>
    <cellStyle name="Normal 38 2 5 2 28 2 3" xfId="28062"/>
    <cellStyle name="Normal 38 2 5 2 28 2 4" xfId="18687"/>
    <cellStyle name="Normal 38 2 5 2 28 3" xfId="22409"/>
    <cellStyle name="Normal 38 2 5 2 28 4" xfId="31785"/>
    <cellStyle name="Normal 38 2 5 2 28 5" xfId="35508"/>
    <cellStyle name="Normal 38 2 5 2 28 6" xfId="13275"/>
    <cellStyle name="Normal 38 2 5 2 29" xfId="3966"/>
    <cellStyle name="Normal 38 2 5 2 29 2" xfId="9427"/>
    <cellStyle name="Normal 38 2 5 2 29 2 2" xfId="41033"/>
    <cellStyle name="Normal 38 2 5 2 29 2 3" xfId="28176"/>
    <cellStyle name="Normal 38 2 5 2 29 2 4" xfId="18801"/>
    <cellStyle name="Normal 38 2 5 2 29 3" xfId="22523"/>
    <cellStyle name="Normal 38 2 5 2 29 4" xfId="31899"/>
    <cellStyle name="Normal 38 2 5 2 29 5" xfId="35622"/>
    <cellStyle name="Normal 38 2 5 2 29 6" xfId="13389"/>
    <cellStyle name="Normal 38 2 5 2 3" xfId="846"/>
    <cellStyle name="Normal 38 2 5 2 3 2" xfId="5153"/>
    <cellStyle name="Normal 38 2 5 2 3 2 2" xfId="6411"/>
    <cellStyle name="Normal 38 2 5 2 3 2 2 2" xfId="38019"/>
    <cellStyle name="Normal 38 2 5 2 3 2 2 3" xfId="25162"/>
    <cellStyle name="Normal 38 2 5 2 3 2 2 4" xfId="15787"/>
    <cellStyle name="Normal 38 2 5 2 3 2 3" xfId="36761"/>
    <cellStyle name="Normal 38 2 5 2 3 2 4" xfId="23904"/>
    <cellStyle name="Normal 38 2 5 2 3 2 5" xfId="14529"/>
    <cellStyle name="Normal 38 2 5 2 3 3" xfId="5805"/>
    <cellStyle name="Normal 38 2 5 2 3 3 2" xfId="37413"/>
    <cellStyle name="Normal 38 2 5 2 3 3 3" xfId="24556"/>
    <cellStyle name="Normal 38 2 5 2 3 3 4" xfId="15181"/>
    <cellStyle name="Normal 38 2 5 2 3 4" xfId="4545"/>
    <cellStyle name="Normal 38 2 5 2 3 4 2" xfId="36159"/>
    <cellStyle name="Normal 38 2 5 2 3 4 3" xfId="23301"/>
    <cellStyle name="Normal 38 2 5 2 3 4 4" xfId="13926"/>
    <cellStyle name="Normal 38 2 5 2 3 5" xfId="19433"/>
    <cellStyle name="Normal 38 2 5 2 3 6" xfId="28809"/>
    <cellStyle name="Normal 38 2 5 2 3 7" xfId="32260"/>
    <cellStyle name="Normal 38 2 5 2 3 8" xfId="10299"/>
    <cellStyle name="Normal 38 2 5 2 30" xfId="570"/>
    <cellStyle name="Normal 38 2 5 2 30 2" xfId="9547"/>
    <cellStyle name="Normal 38 2 5 2 30 2 2" xfId="41153"/>
    <cellStyle name="Normal 38 2 5 2 30 2 3" xfId="28296"/>
    <cellStyle name="Normal 38 2 5 2 30 2 4" xfId="18921"/>
    <cellStyle name="Normal 38 2 5 2 30 3" xfId="22643"/>
    <cellStyle name="Normal 38 2 5 2 30 4" xfId="28537"/>
    <cellStyle name="Normal 38 2 5 2 30 5" xfId="32501"/>
    <cellStyle name="Normal 38 2 5 2 30 6" xfId="10027"/>
    <cellStyle name="Normal 38 2 5 2 31" xfId="449"/>
    <cellStyle name="Normal 38 2 5 2 31 2" xfId="6858"/>
    <cellStyle name="Normal 38 2 5 2 31 2 2" xfId="38464"/>
    <cellStyle name="Normal 38 2 5 2 31 2 3" xfId="25607"/>
    <cellStyle name="Normal 38 2 5 2 31 2 4" xfId="16232"/>
    <cellStyle name="Normal 38 2 5 2 31 3" xfId="19161"/>
    <cellStyle name="Normal 38 2 5 2 31 4" xfId="9907"/>
    <cellStyle name="Normal 38 2 5 2 32" xfId="4131"/>
    <cellStyle name="Normal 38 2 5 2 32 2" xfId="35745"/>
    <cellStyle name="Normal 38 2 5 2 32 3" xfId="22887"/>
    <cellStyle name="Normal 38 2 5 2 32 4" xfId="13512"/>
    <cellStyle name="Normal 38 2 5 2 33" xfId="19041"/>
    <cellStyle name="Normal 38 2 5 2 34" xfId="28417"/>
    <cellStyle name="Normal 38 2 5 2 35" xfId="32019"/>
    <cellStyle name="Normal 38 2 5 2 36" xfId="9667"/>
    <cellStyle name="Normal 38 2 5 2 4" xfId="963"/>
    <cellStyle name="Normal 38 2 5 2 4 2" xfId="5154"/>
    <cellStyle name="Normal 38 2 5 2 4 2 2" xfId="6412"/>
    <cellStyle name="Normal 38 2 5 2 4 2 2 2" xfId="38020"/>
    <cellStyle name="Normal 38 2 5 2 4 2 2 3" xfId="25163"/>
    <cellStyle name="Normal 38 2 5 2 4 2 2 4" xfId="15788"/>
    <cellStyle name="Normal 38 2 5 2 4 2 3" xfId="36762"/>
    <cellStyle name="Normal 38 2 5 2 4 2 4" xfId="23905"/>
    <cellStyle name="Normal 38 2 5 2 4 2 5" xfId="14530"/>
    <cellStyle name="Normal 38 2 5 2 4 3" xfId="5992"/>
    <cellStyle name="Normal 38 2 5 2 4 3 2" xfId="37600"/>
    <cellStyle name="Normal 38 2 5 2 4 3 3" xfId="24743"/>
    <cellStyle name="Normal 38 2 5 2 4 3 4" xfId="15368"/>
    <cellStyle name="Normal 38 2 5 2 4 4" xfId="4733"/>
    <cellStyle name="Normal 38 2 5 2 4 4 2" xfId="36344"/>
    <cellStyle name="Normal 38 2 5 2 4 4 3" xfId="23487"/>
    <cellStyle name="Normal 38 2 5 2 4 4 4" xfId="14112"/>
    <cellStyle name="Normal 38 2 5 2 4 5" xfId="19549"/>
    <cellStyle name="Normal 38 2 5 2 4 6" xfId="28925"/>
    <cellStyle name="Normal 38 2 5 2 4 7" xfId="32649"/>
    <cellStyle name="Normal 38 2 5 2 4 8" xfId="10415"/>
    <cellStyle name="Normal 38 2 5 2 5" xfId="1079"/>
    <cellStyle name="Normal 38 2 5 2 5 2" xfId="6408"/>
    <cellStyle name="Normal 38 2 5 2 5 2 2" xfId="38016"/>
    <cellStyle name="Normal 38 2 5 2 5 2 3" xfId="25159"/>
    <cellStyle name="Normal 38 2 5 2 5 2 4" xfId="15784"/>
    <cellStyle name="Normal 38 2 5 2 5 3" xfId="5150"/>
    <cellStyle name="Normal 38 2 5 2 5 3 2" xfId="36758"/>
    <cellStyle name="Normal 38 2 5 2 5 3 3" xfId="23901"/>
    <cellStyle name="Normal 38 2 5 2 5 3 4" xfId="14526"/>
    <cellStyle name="Normal 38 2 5 2 5 4" xfId="19664"/>
    <cellStyle name="Normal 38 2 5 2 5 5" xfId="29040"/>
    <cellStyle name="Normal 38 2 5 2 5 6" xfId="32764"/>
    <cellStyle name="Normal 38 2 5 2 5 7" xfId="10530"/>
    <cellStyle name="Normal 38 2 5 2 6" xfId="1195"/>
    <cellStyle name="Normal 38 2 5 2 6 2" xfId="5377"/>
    <cellStyle name="Normal 38 2 5 2 6 2 2" xfId="36985"/>
    <cellStyle name="Normal 38 2 5 2 6 2 3" xfId="24128"/>
    <cellStyle name="Normal 38 2 5 2 6 2 4" xfId="14753"/>
    <cellStyle name="Normal 38 2 5 2 6 3" xfId="4248"/>
    <cellStyle name="Normal 38 2 5 2 6 3 2" xfId="35862"/>
    <cellStyle name="Normal 38 2 5 2 6 3 3" xfId="23004"/>
    <cellStyle name="Normal 38 2 5 2 6 3 4" xfId="13629"/>
    <cellStyle name="Normal 38 2 5 2 6 4" xfId="19779"/>
    <cellStyle name="Normal 38 2 5 2 6 5" xfId="29155"/>
    <cellStyle name="Normal 38 2 5 2 6 6" xfId="32879"/>
    <cellStyle name="Normal 38 2 5 2 6 7" xfId="10645"/>
    <cellStyle name="Normal 38 2 5 2 7" xfId="1310"/>
    <cellStyle name="Normal 38 2 5 2 7 2" xfId="5504"/>
    <cellStyle name="Normal 38 2 5 2 7 2 2" xfId="37112"/>
    <cellStyle name="Normal 38 2 5 2 7 2 3" xfId="24255"/>
    <cellStyle name="Normal 38 2 5 2 7 2 4" xfId="14880"/>
    <cellStyle name="Normal 38 2 5 2 7 3" xfId="19893"/>
    <cellStyle name="Normal 38 2 5 2 7 4" xfId="29269"/>
    <cellStyle name="Normal 38 2 5 2 7 5" xfId="32993"/>
    <cellStyle name="Normal 38 2 5 2 7 6" xfId="10759"/>
    <cellStyle name="Normal 38 2 5 2 8" xfId="1425"/>
    <cellStyle name="Normal 38 2 5 2 8 2" xfId="6825"/>
    <cellStyle name="Normal 38 2 5 2 8 2 2" xfId="38431"/>
    <cellStyle name="Normal 38 2 5 2 8 2 3" xfId="25574"/>
    <cellStyle name="Normal 38 2 5 2 8 2 4" xfId="16199"/>
    <cellStyle name="Normal 38 2 5 2 8 3" xfId="20007"/>
    <cellStyle name="Normal 38 2 5 2 8 4" xfId="29383"/>
    <cellStyle name="Normal 38 2 5 2 8 5" xfId="33107"/>
    <cellStyle name="Normal 38 2 5 2 8 6" xfId="10873"/>
    <cellStyle name="Normal 38 2 5 2 9" xfId="1540"/>
    <cellStyle name="Normal 38 2 5 2 9 2" xfId="7042"/>
    <cellStyle name="Normal 38 2 5 2 9 2 2" xfId="38648"/>
    <cellStyle name="Normal 38 2 5 2 9 2 3" xfId="25791"/>
    <cellStyle name="Normal 38 2 5 2 9 2 4" xfId="16416"/>
    <cellStyle name="Normal 38 2 5 2 9 3" xfId="20121"/>
    <cellStyle name="Normal 38 2 5 2 9 4" xfId="29497"/>
    <cellStyle name="Normal 38 2 5 2 9 5" xfId="33221"/>
    <cellStyle name="Normal 38 2 5 2 9 6" xfId="10987"/>
    <cellStyle name="Normal 38 2 5 20" xfId="2737"/>
    <cellStyle name="Normal 38 2 5 20 2" xfId="8208"/>
    <cellStyle name="Normal 38 2 5 20 2 2" xfId="39814"/>
    <cellStyle name="Normal 38 2 5 20 2 3" xfId="26957"/>
    <cellStyle name="Normal 38 2 5 20 2 4" xfId="17582"/>
    <cellStyle name="Normal 38 2 5 20 3" xfId="21304"/>
    <cellStyle name="Normal 38 2 5 20 4" xfId="30680"/>
    <cellStyle name="Normal 38 2 5 20 5" xfId="34403"/>
    <cellStyle name="Normal 38 2 5 20 6" xfId="12170"/>
    <cellStyle name="Normal 38 2 5 21" xfId="2852"/>
    <cellStyle name="Normal 38 2 5 21 2" xfId="8322"/>
    <cellStyle name="Normal 38 2 5 21 2 2" xfId="39928"/>
    <cellStyle name="Normal 38 2 5 21 2 3" xfId="27071"/>
    <cellStyle name="Normal 38 2 5 21 2 4" xfId="17696"/>
    <cellStyle name="Normal 38 2 5 21 3" xfId="21418"/>
    <cellStyle name="Normal 38 2 5 21 4" xfId="30794"/>
    <cellStyle name="Normal 38 2 5 21 5" xfId="34517"/>
    <cellStyle name="Normal 38 2 5 21 6" xfId="12284"/>
    <cellStyle name="Normal 38 2 5 22" xfId="2967"/>
    <cellStyle name="Normal 38 2 5 22 2" xfId="8436"/>
    <cellStyle name="Normal 38 2 5 22 2 2" xfId="40042"/>
    <cellStyle name="Normal 38 2 5 22 2 3" xfId="27185"/>
    <cellStyle name="Normal 38 2 5 22 2 4" xfId="17810"/>
    <cellStyle name="Normal 38 2 5 22 3" xfId="21532"/>
    <cellStyle name="Normal 38 2 5 22 4" xfId="30908"/>
    <cellStyle name="Normal 38 2 5 22 5" xfId="34631"/>
    <cellStyle name="Normal 38 2 5 22 6" xfId="12398"/>
    <cellStyle name="Normal 38 2 5 23" xfId="3082"/>
    <cellStyle name="Normal 38 2 5 23 2" xfId="8550"/>
    <cellStyle name="Normal 38 2 5 23 2 2" xfId="40156"/>
    <cellStyle name="Normal 38 2 5 23 2 3" xfId="27299"/>
    <cellStyle name="Normal 38 2 5 23 2 4" xfId="17924"/>
    <cellStyle name="Normal 38 2 5 23 3" xfId="21646"/>
    <cellStyle name="Normal 38 2 5 23 4" xfId="31022"/>
    <cellStyle name="Normal 38 2 5 23 5" xfId="34745"/>
    <cellStyle name="Normal 38 2 5 23 6" xfId="12512"/>
    <cellStyle name="Normal 38 2 5 24" xfId="3197"/>
    <cellStyle name="Normal 38 2 5 24 2" xfId="8664"/>
    <cellStyle name="Normal 38 2 5 24 2 2" xfId="40270"/>
    <cellStyle name="Normal 38 2 5 24 2 3" xfId="27413"/>
    <cellStyle name="Normal 38 2 5 24 2 4" xfId="18038"/>
    <cellStyle name="Normal 38 2 5 24 3" xfId="21760"/>
    <cellStyle name="Normal 38 2 5 24 4" xfId="31136"/>
    <cellStyle name="Normal 38 2 5 24 5" xfId="34859"/>
    <cellStyle name="Normal 38 2 5 24 6" xfId="12626"/>
    <cellStyle name="Normal 38 2 5 25" xfId="3312"/>
    <cellStyle name="Normal 38 2 5 25 2" xfId="8778"/>
    <cellStyle name="Normal 38 2 5 25 2 2" xfId="40384"/>
    <cellStyle name="Normal 38 2 5 25 2 3" xfId="27527"/>
    <cellStyle name="Normal 38 2 5 25 2 4" xfId="18152"/>
    <cellStyle name="Normal 38 2 5 25 3" xfId="21874"/>
    <cellStyle name="Normal 38 2 5 25 4" xfId="31250"/>
    <cellStyle name="Normal 38 2 5 25 5" xfId="34973"/>
    <cellStyle name="Normal 38 2 5 25 6" xfId="12740"/>
    <cellStyle name="Normal 38 2 5 26" xfId="3430"/>
    <cellStyle name="Normal 38 2 5 26 2" xfId="8895"/>
    <cellStyle name="Normal 38 2 5 26 2 2" xfId="40501"/>
    <cellStyle name="Normal 38 2 5 26 2 3" xfId="27644"/>
    <cellStyle name="Normal 38 2 5 26 2 4" xfId="18269"/>
    <cellStyle name="Normal 38 2 5 26 3" xfId="21991"/>
    <cellStyle name="Normal 38 2 5 26 4" xfId="31367"/>
    <cellStyle name="Normal 38 2 5 26 5" xfId="35090"/>
    <cellStyle name="Normal 38 2 5 26 6" xfId="12857"/>
    <cellStyle name="Normal 38 2 5 27" xfId="3550"/>
    <cellStyle name="Normal 38 2 5 27 2" xfId="9014"/>
    <cellStyle name="Normal 38 2 5 27 2 2" xfId="40620"/>
    <cellStyle name="Normal 38 2 5 27 2 3" xfId="27763"/>
    <cellStyle name="Normal 38 2 5 27 2 4" xfId="18388"/>
    <cellStyle name="Normal 38 2 5 27 3" xfId="22110"/>
    <cellStyle name="Normal 38 2 5 27 4" xfId="31486"/>
    <cellStyle name="Normal 38 2 5 27 5" xfId="35209"/>
    <cellStyle name="Normal 38 2 5 27 6" xfId="12976"/>
    <cellStyle name="Normal 38 2 5 28" xfId="3682"/>
    <cellStyle name="Normal 38 2 5 28 2" xfId="9145"/>
    <cellStyle name="Normal 38 2 5 28 2 2" xfId="40751"/>
    <cellStyle name="Normal 38 2 5 28 2 3" xfId="27894"/>
    <cellStyle name="Normal 38 2 5 28 2 4" xfId="18519"/>
    <cellStyle name="Normal 38 2 5 28 3" xfId="22241"/>
    <cellStyle name="Normal 38 2 5 28 4" xfId="31617"/>
    <cellStyle name="Normal 38 2 5 28 5" xfId="35340"/>
    <cellStyle name="Normal 38 2 5 28 6" xfId="13107"/>
    <cellStyle name="Normal 38 2 5 29" xfId="3798"/>
    <cellStyle name="Normal 38 2 5 29 2" xfId="9260"/>
    <cellStyle name="Normal 38 2 5 29 2 2" xfId="40866"/>
    <cellStyle name="Normal 38 2 5 29 2 3" xfId="28009"/>
    <cellStyle name="Normal 38 2 5 29 2 4" xfId="18634"/>
    <cellStyle name="Normal 38 2 5 29 3" xfId="22356"/>
    <cellStyle name="Normal 38 2 5 29 4" xfId="31732"/>
    <cellStyle name="Normal 38 2 5 29 5" xfId="35455"/>
    <cellStyle name="Normal 38 2 5 29 6" xfId="13222"/>
    <cellStyle name="Normal 38 2 5 3" xfId="276"/>
    <cellStyle name="Normal 38 2 5 3 2" xfId="639"/>
    <cellStyle name="Normal 38 2 5 3 2 2" xfId="5156"/>
    <cellStyle name="Normal 38 2 5 3 2 2 2" xfId="6414"/>
    <cellStyle name="Normal 38 2 5 3 2 2 2 2" xfId="38022"/>
    <cellStyle name="Normal 38 2 5 3 2 2 2 3" xfId="25165"/>
    <cellStyle name="Normal 38 2 5 3 2 2 2 4" xfId="15790"/>
    <cellStyle name="Normal 38 2 5 3 2 2 3" xfId="36764"/>
    <cellStyle name="Normal 38 2 5 3 2 2 4" xfId="23907"/>
    <cellStyle name="Normal 38 2 5 3 2 2 5" xfId="14532"/>
    <cellStyle name="Normal 38 2 5 3 2 3" xfId="5806"/>
    <cellStyle name="Normal 38 2 5 3 2 3 2" xfId="37414"/>
    <cellStyle name="Normal 38 2 5 3 2 3 3" xfId="24557"/>
    <cellStyle name="Normal 38 2 5 3 2 3 4" xfId="15182"/>
    <cellStyle name="Normal 38 2 5 3 2 4" xfId="4546"/>
    <cellStyle name="Normal 38 2 5 3 2 4 2" xfId="36160"/>
    <cellStyle name="Normal 38 2 5 3 2 4 3" xfId="23302"/>
    <cellStyle name="Normal 38 2 5 3 2 4 4" xfId="13927"/>
    <cellStyle name="Normal 38 2 5 3 2 5" xfId="32327"/>
    <cellStyle name="Normal 38 2 5 3 2 6" xfId="22767"/>
    <cellStyle name="Normal 38 2 5 3 2 7" xfId="10094"/>
    <cellStyle name="Normal 38 2 5 3 3" xfId="5155"/>
    <cellStyle name="Normal 38 2 5 3 3 2" xfId="6413"/>
    <cellStyle name="Normal 38 2 5 3 3 2 2" xfId="38021"/>
    <cellStyle name="Normal 38 2 5 3 3 2 3" xfId="25164"/>
    <cellStyle name="Normal 38 2 5 3 3 2 4" xfId="15789"/>
    <cellStyle name="Normal 38 2 5 3 3 3" xfId="36763"/>
    <cellStyle name="Normal 38 2 5 3 3 4" xfId="23906"/>
    <cellStyle name="Normal 38 2 5 3 3 5" xfId="14531"/>
    <cellStyle name="Normal 38 2 5 3 4" xfId="5574"/>
    <cellStyle name="Normal 38 2 5 3 4 2" xfId="37182"/>
    <cellStyle name="Normal 38 2 5 3 4 3" xfId="24325"/>
    <cellStyle name="Normal 38 2 5 3 4 4" xfId="14950"/>
    <cellStyle name="Normal 38 2 5 3 5" xfId="4315"/>
    <cellStyle name="Normal 38 2 5 3 5 2" xfId="35929"/>
    <cellStyle name="Normal 38 2 5 3 5 3" xfId="23071"/>
    <cellStyle name="Normal 38 2 5 3 5 4" xfId="13696"/>
    <cellStyle name="Normal 38 2 5 3 6" xfId="19228"/>
    <cellStyle name="Normal 38 2 5 3 7" xfId="28604"/>
    <cellStyle name="Normal 38 2 5 3 8" xfId="32086"/>
    <cellStyle name="Normal 38 2 5 3 9" xfId="9734"/>
    <cellStyle name="Normal 38 2 5 30" xfId="3913"/>
    <cellStyle name="Normal 38 2 5 30 2" xfId="9374"/>
    <cellStyle name="Normal 38 2 5 30 2 2" xfId="40980"/>
    <cellStyle name="Normal 38 2 5 30 2 3" xfId="28123"/>
    <cellStyle name="Normal 38 2 5 30 2 4" xfId="18748"/>
    <cellStyle name="Normal 38 2 5 30 3" xfId="22470"/>
    <cellStyle name="Normal 38 2 5 30 4" xfId="31846"/>
    <cellStyle name="Normal 38 2 5 30 5" xfId="35569"/>
    <cellStyle name="Normal 38 2 5 30 6" xfId="13336"/>
    <cellStyle name="Normal 38 2 5 31" xfId="517"/>
    <cellStyle name="Normal 38 2 5 31 2" xfId="9494"/>
    <cellStyle name="Normal 38 2 5 31 2 2" xfId="41100"/>
    <cellStyle name="Normal 38 2 5 31 2 3" xfId="28243"/>
    <cellStyle name="Normal 38 2 5 31 2 4" xfId="18868"/>
    <cellStyle name="Normal 38 2 5 31 3" xfId="22590"/>
    <cellStyle name="Normal 38 2 5 31 4" xfId="28484"/>
    <cellStyle name="Normal 38 2 5 31 5" xfId="32448"/>
    <cellStyle name="Normal 38 2 5 31 6" xfId="9974"/>
    <cellStyle name="Normal 38 2 5 32" xfId="396"/>
    <cellStyle name="Normal 38 2 5 32 2" xfId="5366"/>
    <cellStyle name="Normal 38 2 5 32 2 2" xfId="36974"/>
    <cellStyle name="Normal 38 2 5 32 2 3" xfId="24117"/>
    <cellStyle name="Normal 38 2 5 32 2 4" xfId="14742"/>
    <cellStyle name="Normal 38 2 5 32 3" xfId="19108"/>
    <cellStyle name="Normal 38 2 5 32 4" xfId="9854"/>
    <cellStyle name="Normal 38 2 5 33" xfId="4078"/>
    <cellStyle name="Normal 38 2 5 33 2" xfId="35692"/>
    <cellStyle name="Normal 38 2 5 33 3" xfId="22834"/>
    <cellStyle name="Normal 38 2 5 33 4" xfId="13459"/>
    <cellStyle name="Normal 38 2 5 34" xfId="18988"/>
    <cellStyle name="Normal 38 2 5 35" xfId="28364"/>
    <cellStyle name="Normal 38 2 5 36" xfId="31966"/>
    <cellStyle name="Normal 38 2 5 37" xfId="9614"/>
    <cellStyle name="Normal 38 2 5 4" xfId="793"/>
    <cellStyle name="Normal 38 2 5 4 2" xfId="5157"/>
    <cellStyle name="Normal 38 2 5 4 2 2" xfId="6415"/>
    <cellStyle name="Normal 38 2 5 4 2 2 2" xfId="38023"/>
    <cellStyle name="Normal 38 2 5 4 2 2 3" xfId="25166"/>
    <cellStyle name="Normal 38 2 5 4 2 2 4" xfId="15791"/>
    <cellStyle name="Normal 38 2 5 4 2 3" xfId="36765"/>
    <cellStyle name="Normal 38 2 5 4 2 4" xfId="23908"/>
    <cellStyle name="Normal 38 2 5 4 2 5" xfId="14533"/>
    <cellStyle name="Normal 38 2 5 4 3" xfId="5807"/>
    <cellStyle name="Normal 38 2 5 4 3 2" xfId="37415"/>
    <cellStyle name="Normal 38 2 5 4 3 3" xfId="24558"/>
    <cellStyle name="Normal 38 2 5 4 3 4" xfId="15183"/>
    <cellStyle name="Normal 38 2 5 4 4" xfId="4547"/>
    <cellStyle name="Normal 38 2 5 4 4 2" xfId="36161"/>
    <cellStyle name="Normal 38 2 5 4 4 3" xfId="23303"/>
    <cellStyle name="Normal 38 2 5 4 4 4" xfId="13928"/>
    <cellStyle name="Normal 38 2 5 4 5" xfId="19380"/>
    <cellStyle name="Normal 38 2 5 4 6" xfId="28756"/>
    <cellStyle name="Normal 38 2 5 4 7" xfId="32207"/>
    <cellStyle name="Normal 38 2 5 4 8" xfId="10246"/>
    <cellStyle name="Normal 38 2 5 5" xfId="910"/>
    <cellStyle name="Normal 38 2 5 5 2" xfId="5158"/>
    <cellStyle name="Normal 38 2 5 5 2 2" xfId="6416"/>
    <cellStyle name="Normal 38 2 5 5 2 2 2" xfId="38024"/>
    <cellStyle name="Normal 38 2 5 5 2 2 3" xfId="25167"/>
    <cellStyle name="Normal 38 2 5 5 2 2 4" xfId="15792"/>
    <cellStyle name="Normal 38 2 5 5 2 3" xfId="36766"/>
    <cellStyle name="Normal 38 2 5 5 2 4" xfId="23909"/>
    <cellStyle name="Normal 38 2 5 5 2 5" xfId="14534"/>
    <cellStyle name="Normal 38 2 5 5 3" xfId="5939"/>
    <cellStyle name="Normal 38 2 5 5 3 2" xfId="37547"/>
    <cellStyle name="Normal 38 2 5 5 3 3" xfId="24690"/>
    <cellStyle name="Normal 38 2 5 5 3 4" xfId="15315"/>
    <cellStyle name="Normal 38 2 5 5 4" xfId="4680"/>
    <cellStyle name="Normal 38 2 5 5 4 2" xfId="36291"/>
    <cellStyle name="Normal 38 2 5 5 4 3" xfId="23434"/>
    <cellStyle name="Normal 38 2 5 5 4 4" xfId="14059"/>
    <cellStyle name="Normal 38 2 5 5 5" xfId="19496"/>
    <cellStyle name="Normal 38 2 5 5 6" xfId="28872"/>
    <cellStyle name="Normal 38 2 5 5 7" xfId="32596"/>
    <cellStyle name="Normal 38 2 5 5 8" xfId="10362"/>
    <cellStyle name="Normal 38 2 5 6" xfId="1026"/>
    <cellStyle name="Normal 38 2 5 6 2" xfId="6407"/>
    <cellStyle name="Normal 38 2 5 6 2 2" xfId="38015"/>
    <cellStyle name="Normal 38 2 5 6 2 3" xfId="25158"/>
    <cellStyle name="Normal 38 2 5 6 2 4" xfId="15783"/>
    <cellStyle name="Normal 38 2 5 6 3" xfId="5149"/>
    <cellStyle name="Normal 38 2 5 6 3 2" xfId="36757"/>
    <cellStyle name="Normal 38 2 5 6 3 3" xfId="23900"/>
    <cellStyle name="Normal 38 2 5 6 3 4" xfId="14525"/>
    <cellStyle name="Normal 38 2 5 6 4" xfId="19611"/>
    <cellStyle name="Normal 38 2 5 6 5" xfId="28987"/>
    <cellStyle name="Normal 38 2 5 6 6" xfId="32711"/>
    <cellStyle name="Normal 38 2 5 6 7" xfId="10477"/>
    <cellStyle name="Normal 38 2 5 7" xfId="1142"/>
    <cellStyle name="Normal 38 2 5 7 2" xfId="6811"/>
    <cellStyle name="Normal 38 2 5 7 2 2" xfId="38417"/>
    <cellStyle name="Normal 38 2 5 7 2 3" xfId="25560"/>
    <cellStyle name="Normal 38 2 5 7 2 4" xfId="16185"/>
    <cellStyle name="Normal 38 2 5 7 3" xfId="4195"/>
    <cellStyle name="Normal 38 2 5 7 3 2" xfId="35809"/>
    <cellStyle name="Normal 38 2 5 7 3 3" xfId="22951"/>
    <cellStyle name="Normal 38 2 5 7 3 4" xfId="13576"/>
    <cellStyle name="Normal 38 2 5 7 4" xfId="19726"/>
    <cellStyle name="Normal 38 2 5 7 5" xfId="29102"/>
    <cellStyle name="Normal 38 2 5 7 6" xfId="32826"/>
    <cellStyle name="Normal 38 2 5 7 7" xfId="10592"/>
    <cellStyle name="Normal 38 2 5 8" xfId="1257"/>
    <cellStyle name="Normal 38 2 5 8 2" xfId="5451"/>
    <cellStyle name="Normal 38 2 5 8 2 2" xfId="37059"/>
    <cellStyle name="Normal 38 2 5 8 2 3" xfId="24202"/>
    <cellStyle name="Normal 38 2 5 8 2 4" xfId="14827"/>
    <cellStyle name="Normal 38 2 5 8 3" xfId="19840"/>
    <cellStyle name="Normal 38 2 5 8 4" xfId="29216"/>
    <cellStyle name="Normal 38 2 5 8 5" xfId="32940"/>
    <cellStyle name="Normal 38 2 5 8 6" xfId="10706"/>
    <cellStyle name="Normal 38 2 5 9" xfId="1372"/>
    <cellStyle name="Normal 38 2 5 9 2" xfId="6973"/>
    <cellStyle name="Normal 38 2 5 9 2 2" xfId="38579"/>
    <cellStyle name="Normal 38 2 5 9 2 3" xfId="25722"/>
    <cellStyle name="Normal 38 2 5 9 2 4" xfId="16347"/>
    <cellStyle name="Normal 38 2 5 9 3" xfId="19954"/>
    <cellStyle name="Normal 38 2 5 9 4" xfId="29330"/>
    <cellStyle name="Normal 38 2 5 9 5" xfId="33054"/>
    <cellStyle name="Normal 38 2 5 9 6" xfId="10820"/>
    <cellStyle name="Normal 38 2 6" xfId="165"/>
    <cellStyle name="Normal 38 2 6 10" xfId="1497"/>
    <cellStyle name="Normal 38 2 6 10 2" xfId="6837"/>
    <cellStyle name="Normal 38 2 6 10 2 2" xfId="38443"/>
    <cellStyle name="Normal 38 2 6 10 2 3" xfId="25586"/>
    <cellStyle name="Normal 38 2 6 10 2 4" xfId="16211"/>
    <cellStyle name="Normal 38 2 6 10 3" xfId="20078"/>
    <cellStyle name="Normal 38 2 6 10 4" xfId="29454"/>
    <cellStyle name="Normal 38 2 6 10 5" xfId="33178"/>
    <cellStyle name="Normal 38 2 6 10 6" xfId="10944"/>
    <cellStyle name="Normal 38 2 6 11" xfId="1629"/>
    <cellStyle name="Normal 38 2 6 11 2" xfId="7109"/>
    <cellStyle name="Normal 38 2 6 11 2 2" xfId="38715"/>
    <cellStyle name="Normal 38 2 6 11 2 3" xfId="25858"/>
    <cellStyle name="Normal 38 2 6 11 2 4" xfId="16483"/>
    <cellStyle name="Normal 38 2 6 11 3" xfId="20205"/>
    <cellStyle name="Normal 38 2 6 11 4" xfId="29581"/>
    <cellStyle name="Normal 38 2 6 11 5" xfId="33304"/>
    <cellStyle name="Normal 38 2 6 11 6" xfId="11071"/>
    <cellStyle name="Normal 38 2 6 12" xfId="1745"/>
    <cellStyle name="Normal 38 2 6 12 2" xfId="7224"/>
    <cellStyle name="Normal 38 2 6 12 2 2" xfId="38830"/>
    <cellStyle name="Normal 38 2 6 12 2 3" xfId="25973"/>
    <cellStyle name="Normal 38 2 6 12 2 4" xfId="16598"/>
    <cellStyle name="Normal 38 2 6 12 3" xfId="20320"/>
    <cellStyle name="Normal 38 2 6 12 4" xfId="29696"/>
    <cellStyle name="Normal 38 2 6 12 5" xfId="33419"/>
    <cellStyle name="Normal 38 2 6 12 6" xfId="11186"/>
    <cellStyle name="Normal 38 2 6 13" xfId="1919"/>
    <cellStyle name="Normal 38 2 6 13 2" xfId="7397"/>
    <cellStyle name="Normal 38 2 6 13 2 2" xfId="39003"/>
    <cellStyle name="Normal 38 2 6 13 2 3" xfId="26146"/>
    <cellStyle name="Normal 38 2 6 13 2 4" xfId="16771"/>
    <cellStyle name="Normal 38 2 6 13 3" xfId="20493"/>
    <cellStyle name="Normal 38 2 6 13 4" xfId="29869"/>
    <cellStyle name="Normal 38 2 6 13 5" xfId="33592"/>
    <cellStyle name="Normal 38 2 6 13 6" xfId="11359"/>
    <cellStyle name="Normal 38 2 6 14" xfId="2037"/>
    <cellStyle name="Normal 38 2 6 14 2" xfId="7514"/>
    <cellStyle name="Normal 38 2 6 14 2 2" xfId="39120"/>
    <cellStyle name="Normal 38 2 6 14 2 3" xfId="26263"/>
    <cellStyle name="Normal 38 2 6 14 2 4" xfId="16888"/>
    <cellStyle name="Normal 38 2 6 14 3" xfId="20610"/>
    <cellStyle name="Normal 38 2 6 14 4" xfId="29986"/>
    <cellStyle name="Normal 38 2 6 14 5" xfId="33709"/>
    <cellStyle name="Normal 38 2 6 14 6" xfId="11476"/>
    <cellStyle name="Normal 38 2 6 15" xfId="2154"/>
    <cellStyle name="Normal 38 2 6 15 2" xfId="7630"/>
    <cellStyle name="Normal 38 2 6 15 2 2" xfId="39236"/>
    <cellStyle name="Normal 38 2 6 15 2 3" xfId="26379"/>
    <cellStyle name="Normal 38 2 6 15 2 4" xfId="17004"/>
    <cellStyle name="Normal 38 2 6 15 3" xfId="20726"/>
    <cellStyle name="Normal 38 2 6 15 4" xfId="30102"/>
    <cellStyle name="Normal 38 2 6 15 5" xfId="33825"/>
    <cellStyle name="Normal 38 2 6 15 6" xfId="11592"/>
    <cellStyle name="Normal 38 2 6 16" xfId="2273"/>
    <cellStyle name="Normal 38 2 6 16 2" xfId="7748"/>
    <cellStyle name="Normal 38 2 6 16 2 2" xfId="39354"/>
    <cellStyle name="Normal 38 2 6 16 2 3" xfId="26497"/>
    <cellStyle name="Normal 38 2 6 16 2 4" xfId="17122"/>
    <cellStyle name="Normal 38 2 6 16 3" xfId="20844"/>
    <cellStyle name="Normal 38 2 6 16 4" xfId="30220"/>
    <cellStyle name="Normal 38 2 6 16 5" xfId="33943"/>
    <cellStyle name="Normal 38 2 6 16 6" xfId="11710"/>
    <cellStyle name="Normal 38 2 6 17" xfId="2392"/>
    <cellStyle name="Normal 38 2 6 17 2" xfId="7866"/>
    <cellStyle name="Normal 38 2 6 17 2 2" xfId="39472"/>
    <cellStyle name="Normal 38 2 6 17 2 3" xfId="26615"/>
    <cellStyle name="Normal 38 2 6 17 2 4" xfId="17240"/>
    <cellStyle name="Normal 38 2 6 17 3" xfId="20962"/>
    <cellStyle name="Normal 38 2 6 17 4" xfId="30338"/>
    <cellStyle name="Normal 38 2 6 17 5" xfId="34061"/>
    <cellStyle name="Normal 38 2 6 17 6" xfId="11828"/>
    <cellStyle name="Normal 38 2 6 18" xfId="2509"/>
    <cellStyle name="Normal 38 2 6 18 2" xfId="7982"/>
    <cellStyle name="Normal 38 2 6 18 2 2" xfId="39588"/>
    <cellStyle name="Normal 38 2 6 18 2 3" xfId="26731"/>
    <cellStyle name="Normal 38 2 6 18 2 4" xfId="17356"/>
    <cellStyle name="Normal 38 2 6 18 3" xfId="21078"/>
    <cellStyle name="Normal 38 2 6 18 4" xfId="30454"/>
    <cellStyle name="Normal 38 2 6 18 5" xfId="34177"/>
    <cellStyle name="Normal 38 2 6 18 6" xfId="11944"/>
    <cellStyle name="Normal 38 2 6 19" xfId="2627"/>
    <cellStyle name="Normal 38 2 6 19 2" xfId="8099"/>
    <cellStyle name="Normal 38 2 6 19 2 2" xfId="39705"/>
    <cellStyle name="Normal 38 2 6 19 2 3" xfId="26848"/>
    <cellStyle name="Normal 38 2 6 19 2 4" xfId="17473"/>
    <cellStyle name="Normal 38 2 6 19 3" xfId="21195"/>
    <cellStyle name="Normal 38 2 6 19 4" xfId="30571"/>
    <cellStyle name="Normal 38 2 6 19 5" xfId="34294"/>
    <cellStyle name="Normal 38 2 6 19 6" xfId="12061"/>
    <cellStyle name="Normal 38 2 6 2" xfId="209"/>
    <cellStyle name="Normal 38 2 6 2 10" xfId="1673"/>
    <cellStyle name="Normal 38 2 6 2 10 2" xfId="7153"/>
    <cellStyle name="Normal 38 2 6 2 10 2 2" xfId="38759"/>
    <cellStyle name="Normal 38 2 6 2 10 2 3" xfId="25902"/>
    <cellStyle name="Normal 38 2 6 2 10 2 4" xfId="16527"/>
    <cellStyle name="Normal 38 2 6 2 10 3" xfId="20249"/>
    <cellStyle name="Normal 38 2 6 2 10 4" xfId="29625"/>
    <cellStyle name="Normal 38 2 6 2 10 5" xfId="33348"/>
    <cellStyle name="Normal 38 2 6 2 10 6" xfId="11115"/>
    <cellStyle name="Normal 38 2 6 2 11" xfId="1789"/>
    <cellStyle name="Normal 38 2 6 2 11 2" xfId="7268"/>
    <cellStyle name="Normal 38 2 6 2 11 2 2" xfId="38874"/>
    <cellStyle name="Normal 38 2 6 2 11 2 3" xfId="26017"/>
    <cellStyle name="Normal 38 2 6 2 11 2 4" xfId="16642"/>
    <cellStyle name="Normal 38 2 6 2 11 3" xfId="20364"/>
    <cellStyle name="Normal 38 2 6 2 11 4" xfId="29740"/>
    <cellStyle name="Normal 38 2 6 2 11 5" xfId="33463"/>
    <cellStyle name="Normal 38 2 6 2 11 6" xfId="11230"/>
    <cellStyle name="Normal 38 2 6 2 12" xfId="1963"/>
    <cellStyle name="Normal 38 2 6 2 12 2" xfId="7441"/>
    <cellStyle name="Normal 38 2 6 2 12 2 2" xfId="39047"/>
    <cellStyle name="Normal 38 2 6 2 12 2 3" xfId="26190"/>
    <cellStyle name="Normal 38 2 6 2 12 2 4" xfId="16815"/>
    <cellStyle name="Normal 38 2 6 2 12 3" xfId="20537"/>
    <cellStyle name="Normal 38 2 6 2 12 4" xfId="29913"/>
    <cellStyle name="Normal 38 2 6 2 12 5" xfId="33636"/>
    <cellStyle name="Normal 38 2 6 2 12 6" xfId="11403"/>
    <cellStyle name="Normal 38 2 6 2 13" xfId="2081"/>
    <cellStyle name="Normal 38 2 6 2 13 2" xfId="7558"/>
    <cellStyle name="Normal 38 2 6 2 13 2 2" xfId="39164"/>
    <cellStyle name="Normal 38 2 6 2 13 2 3" xfId="26307"/>
    <cellStyle name="Normal 38 2 6 2 13 2 4" xfId="16932"/>
    <cellStyle name="Normal 38 2 6 2 13 3" xfId="20654"/>
    <cellStyle name="Normal 38 2 6 2 13 4" xfId="30030"/>
    <cellStyle name="Normal 38 2 6 2 13 5" xfId="33753"/>
    <cellStyle name="Normal 38 2 6 2 13 6" xfId="11520"/>
    <cellStyle name="Normal 38 2 6 2 14" xfId="2198"/>
    <cellStyle name="Normal 38 2 6 2 14 2" xfId="7674"/>
    <cellStyle name="Normal 38 2 6 2 14 2 2" xfId="39280"/>
    <cellStyle name="Normal 38 2 6 2 14 2 3" xfId="26423"/>
    <cellStyle name="Normal 38 2 6 2 14 2 4" xfId="17048"/>
    <cellStyle name="Normal 38 2 6 2 14 3" xfId="20770"/>
    <cellStyle name="Normal 38 2 6 2 14 4" xfId="30146"/>
    <cellStyle name="Normal 38 2 6 2 14 5" xfId="33869"/>
    <cellStyle name="Normal 38 2 6 2 14 6" xfId="11636"/>
    <cellStyle name="Normal 38 2 6 2 15" xfId="2317"/>
    <cellStyle name="Normal 38 2 6 2 15 2" xfId="7792"/>
    <cellStyle name="Normal 38 2 6 2 15 2 2" xfId="39398"/>
    <cellStyle name="Normal 38 2 6 2 15 2 3" xfId="26541"/>
    <cellStyle name="Normal 38 2 6 2 15 2 4" xfId="17166"/>
    <cellStyle name="Normal 38 2 6 2 15 3" xfId="20888"/>
    <cellStyle name="Normal 38 2 6 2 15 4" xfId="30264"/>
    <cellStyle name="Normal 38 2 6 2 15 5" xfId="33987"/>
    <cellStyle name="Normal 38 2 6 2 15 6" xfId="11754"/>
    <cellStyle name="Normal 38 2 6 2 16" xfId="2436"/>
    <cellStyle name="Normal 38 2 6 2 16 2" xfId="7910"/>
    <cellStyle name="Normal 38 2 6 2 16 2 2" xfId="39516"/>
    <cellStyle name="Normal 38 2 6 2 16 2 3" xfId="26659"/>
    <cellStyle name="Normal 38 2 6 2 16 2 4" xfId="17284"/>
    <cellStyle name="Normal 38 2 6 2 16 3" xfId="21006"/>
    <cellStyle name="Normal 38 2 6 2 16 4" xfId="30382"/>
    <cellStyle name="Normal 38 2 6 2 16 5" xfId="34105"/>
    <cellStyle name="Normal 38 2 6 2 16 6" xfId="11872"/>
    <cellStyle name="Normal 38 2 6 2 17" xfId="2553"/>
    <cellStyle name="Normal 38 2 6 2 17 2" xfId="8026"/>
    <cellStyle name="Normal 38 2 6 2 17 2 2" xfId="39632"/>
    <cellStyle name="Normal 38 2 6 2 17 2 3" xfId="26775"/>
    <cellStyle name="Normal 38 2 6 2 17 2 4" xfId="17400"/>
    <cellStyle name="Normal 38 2 6 2 17 3" xfId="21122"/>
    <cellStyle name="Normal 38 2 6 2 17 4" xfId="30498"/>
    <cellStyle name="Normal 38 2 6 2 17 5" xfId="34221"/>
    <cellStyle name="Normal 38 2 6 2 17 6" xfId="11988"/>
    <cellStyle name="Normal 38 2 6 2 18" xfId="2671"/>
    <cellStyle name="Normal 38 2 6 2 18 2" xfId="8143"/>
    <cellStyle name="Normal 38 2 6 2 18 2 2" xfId="39749"/>
    <cellStyle name="Normal 38 2 6 2 18 2 3" xfId="26892"/>
    <cellStyle name="Normal 38 2 6 2 18 2 4" xfId="17517"/>
    <cellStyle name="Normal 38 2 6 2 18 3" xfId="21239"/>
    <cellStyle name="Normal 38 2 6 2 18 4" xfId="30615"/>
    <cellStyle name="Normal 38 2 6 2 18 5" xfId="34338"/>
    <cellStyle name="Normal 38 2 6 2 18 6" xfId="12105"/>
    <cellStyle name="Normal 38 2 6 2 19" xfId="2791"/>
    <cellStyle name="Normal 38 2 6 2 19 2" xfId="8262"/>
    <cellStyle name="Normal 38 2 6 2 19 2 2" xfId="39868"/>
    <cellStyle name="Normal 38 2 6 2 19 2 3" xfId="27011"/>
    <cellStyle name="Normal 38 2 6 2 19 2 4" xfId="17636"/>
    <cellStyle name="Normal 38 2 6 2 19 3" xfId="21358"/>
    <cellStyle name="Normal 38 2 6 2 19 4" xfId="30734"/>
    <cellStyle name="Normal 38 2 6 2 19 5" xfId="34457"/>
    <cellStyle name="Normal 38 2 6 2 19 6" xfId="12224"/>
    <cellStyle name="Normal 38 2 6 2 2" xfId="330"/>
    <cellStyle name="Normal 38 2 6 2 2 2" xfId="710"/>
    <cellStyle name="Normal 38 2 6 2 2 2 2" xfId="5162"/>
    <cellStyle name="Normal 38 2 6 2 2 2 2 2" xfId="6420"/>
    <cellStyle name="Normal 38 2 6 2 2 2 2 2 2" xfId="38028"/>
    <cellStyle name="Normal 38 2 6 2 2 2 2 2 3" xfId="25171"/>
    <cellStyle name="Normal 38 2 6 2 2 2 2 2 4" xfId="15796"/>
    <cellStyle name="Normal 38 2 6 2 2 2 2 3" xfId="36770"/>
    <cellStyle name="Normal 38 2 6 2 2 2 2 4" xfId="23913"/>
    <cellStyle name="Normal 38 2 6 2 2 2 2 5" xfId="14538"/>
    <cellStyle name="Normal 38 2 6 2 2 2 3" xfId="5808"/>
    <cellStyle name="Normal 38 2 6 2 2 2 3 2" xfId="37416"/>
    <cellStyle name="Normal 38 2 6 2 2 2 3 3" xfId="24559"/>
    <cellStyle name="Normal 38 2 6 2 2 2 3 4" xfId="15184"/>
    <cellStyle name="Normal 38 2 6 2 2 2 4" xfId="4548"/>
    <cellStyle name="Normal 38 2 6 2 2 2 4 2" xfId="36162"/>
    <cellStyle name="Normal 38 2 6 2 2 2 4 3" xfId="23304"/>
    <cellStyle name="Normal 38 2 6 2 2 2 4 4" xfId="13929"/>
    <cellStyle name="Normal 38 2 6 2 2 2 5" xfId="32381"/>
    <cellStyle name="Normal 38 2 6 2 2 2 6" xfId="22728"/>
    <cellStyle name="Normal 38 2 6 2 2 2 7" xfId="10164"/>
    <cellStyle name="Normal 38 2 6 2 2 3" xfId="5161"/>
    <cellStyle name="Normal 38 2 6 2 2 3 2" xfId="6419"/>
    <cellStyle name="Normal 38 2 6 2 2 3 2 2" xfId="38027"/>
    <cellStyle name="Normal 38 2 6 2 2 3 2 3" xfId="25170"/>
    <cellStyle name="Normal 38 2 6 2 2 3 2 4" xfId="15795"/>
    <cellStyle name="Normal 38 2 6 2 2 3 3" xfId="36769"/>
    <cellStyle name="Normal 38 2 6 2 2 3 4" xfId="23912"/>
    <cellStyle name="Normal 38 2 6 2 2 3 5" xfId="14537"/>
    <cellStyle name="Normal 38 2 6 2 2 4" xfId="5645"/>
    <cellStyle name="Normal 38 2 6 2 2 4 2" xfId="37253"/>
    <cellStyle name="Normal 38 2 6 2 2 4 3" xfId="24396"/>
    <cellStyle name="Normal 38 2 6 2 2 4 4" xfId="15021"/>
    <cellStyle name="Normal 38 2 6 2 2 5" xfId="4385"/>
    <cellStyle name="Normal 38 2 6 2 2 5 2" xfId="35999"/>
    <cellStyle name="Normal 38 2 6 2 2 5 3" xfId="23141"/>
    <cellStyle name="Normal 38 2 6 2 2 5 4" xfId="13766"/>
    <cellStyle name="Normal 38 2 6 2 2 6" xfId="19298"/>
    <cellStyle name="Normal 38 2 6 2 2 7" xfId="28674"/>
    <cellStyle name="Normal 38 2 6 2 2 8" xfId="32140"/>
    <cellStyle name="Normal 38 2 6 2 2 9" xfId="9788"/>
    <cellStyle name="Normal 38 2 6 2 20" xfId="2906"/>
    <cellStyle name="Normal 38 2 6 2 20 2" xfId="8376"/>
    <cellStyle name="Normal 38 2 6 2 20 2 2" xfId="39982"/>
    <cellStyle name="Normal 38 2 6 2 20 2 3" xfId="27125"/>
    <cellStyle name="Normal 38 2 6 2 20 2 4" xfId="17750"/>
    <cellStyle name="Normal 38 2 6 2 20 3" xfId="21472"/>
    <cellStyle name="Normal 38 2 6 2 20 4" xfId="30848"/>
    <cellStyle name="Normal 38 2 6 2 20 5" xfId="34571"/>
    <cellStyle name="Normal 38 2 6 2 20 6" xfId="12338"/>
    <cellStyle name="Normal 38 2 6 2 21" xfId="3021"/>
    <cellStyle name="Normal 38 2 6 2 21 2" xfId="8490"/>
    <cellStyle name="Normal 38 2 6 2 21 2 2" xfId="40096"/>
    <cellStyle name="Normal 38 2 6 2 21 2 3" xfId="27239"/>
    <cellStyle name="Normal 38 2 6 2 21 2 4" xfId="17864"/>
    <cellStyle name="Normal 38 2 6 2 21 3" xfId="21586"/>
    <cellStyle name="Normal 38 2 6 2 21 4" xfId="30962"/>
    <cellStyle name="Normal 38 2 6 2 21 5" xfId="34685"/>
    <cellStyle name="Normal 38 2 6 2 21 6" xfId="12452"/>
    <cellStyle name="Normal 38 2 6 2 22" xfId="3136"/>
    <cellStyle name="Normal 38 2 6 2 22 2" xfId="8604"/>
    <cellStyle name="Normal 38 2 6 2 22 2 2" xfId="40210"/>
    <cellStyle name="Normal 38 2 6 2 22 2 3" xfId="27353"/>
    <cellStyle name="Normal 38 2 6 2 22 2 4" xfId="17978"/>
    <cellStyle name="Normal 38 2 6 2 22 3" xfId="21700"/>
    <cellStyle name="Normal 38 2 6 2 22 4" xfId="31076"/>
    <cellStyle name="Normal 38 2 6 2 22 5" xfId="34799"/>
    <cellStyle name="Normal 38 2 6 2 22 6" xfId="12566"/>
    <cellStyle name="Normal 38 2 6 2 23" xfId="3251"/>
    <cellStyle name="Normal 38 2 6 2 23 2" xfId="8718"/>
    <cellStyle name="Normal 38 2 6 2 23 2 2" xfId="40324"/>
    <cellStyle name="Normal 38 2 6 2 23 2 3" xfId="27467"/>
    <cellStyle name="Normal 38 2 6 2 23 2 4" xfId="18092"/>
    <cellStyle name="Normal 38 2 6 2 23 3" xfId="21814"/>
    <cellStyle name="Normal 38 2 6 2 23 4" xfId="31190"/>
    <cellStyle name="Normal 38 2 6 2 23 5" xfId="34913"/>
    <cellStyle name="Normal 38 2 6 2 23 6" xfId="12680"/>
    <cellStyle name="Normal 38 2 6 2 24" xfId="3366"/>
    <cellStyle name="Normal 38 2 6 2 24 2" xfId="8832"/>
    <cellStyle name="Normal 38 2 6 2 24 2 2" xfId="40438"/>
    <cellStyle name="Normal 38 2 6 2 24 2 3" xfId="27581"/>
    <cellStyle name="Normal 38 2 6 2 24 2 4" xfId="18206"/>
    <cellStyle name="Normal 38 2 6 2 24 3" xfId="21928"/>
    <cellStyle name="Normal 38 2 6 2 24 4" xfId="31304"/>
    <cellStyle name="Normal 38 2 6 2 24 5" xfId="35027"/>
    <cellStyle name="Normal 38 2 6 2 24 6" xfId="12794"/>
    <cellStyle name="Normal 38 2 6 2 25" xfId="3484"/>
    <cellStyle name="Normal 38 2 6 2 25 2" xfId="8949"/>
    <cellStyle name="Normal 38 2 6 2 25 2 2" xfId="40555"/>
    <cellStyle name="Normal 38 2 6 2 25 2 3" xfId="27698"/>
    <cellStyle name="Normal 38 2 6 2 25 2 4" xfId="18323"/>
    <cellStyle name="Normal 38 2 6 2 25 3" xfId="22045"/>
    <cellStyle name="Normal 38 2 6 2 25 4" xfId="31421"/>
    <cellStyle name="Normal 38 2 6 2 25 5" xfId="35144"/>
    <cellStyle name="Normal 38 2 6 2 25 6" xfId="12911"/>
    <cellStyle name="Normal 38 2 6 2 26" xfId="3604"/>
    <cellStyle name="Normal 38 2 6 2 26 2" xfId="9068"/>
    <cellStyle name="Normal 38 2 6 2 26 2 2" xfId="40674"/>
    <cellStyle name="Normal 38 2 6 2 26 2 3" xfId="27817"/>
    <cellStyle name="Normal 38 2 6 2 26 2 4" xfId="18442"/>
    <cellStyle name="Normal 38 2 6 2 26 3" xfId="22164"/>
    <cellStyle name="Normal 38 2 6 2 26 4" xfId="31540"/>
    <cellStyle name="Normal 38 2 6 2 26 5" xfId="35263"/>
    <cellStyle name="Normal 38 2 6 2 26 6" xfId="13030"/>
    <cellStyle name="Normal 38 2 6 2 27" xfId="3736"/>
    <cellStyle name="Normal 38 2 6 2 27 2" xfId="9199"/>
    <cellStyle name="Normal 38 2 6 2 27 2 2" xfId="40805"/>
    <cellStyle name="Normal 38 2 6 2 27 2 3" xfId="27948"/>
    <cellStyle name="Normal 38 2 6 2 27 2 4" xfId="18573"/>
    <cellStyle name="Normal 38 2 6 2 27 3" xfId="22295"/>
    <cellStyle name="Normal 38 2 6 2 27 4" xfId="31671"/>
    <cellStyle name="Normal 38 2 6 2 27 5" xfId="35394"/>
    <cellStyle name="Normal 38 2 6 2 27 6" xfId="13161"/>
    <cellStyle name="Normal 38 2 6 2 28" xfId="3852"/>
    <cellStyle name="Normal 38 2 6 2 28 2" xfId="9314"/>
    <cellStyle name="Normal 38 2 6 2 28 2 2" xfId="40920"/>
    <cellStyle name="Normal 38 2 6 2 28 2 3" xfId="28063"/>
    <cellStyle name="Normal 38 2 6 2 28 2 4" xfId="18688"/>
    <cellStyle name="Normal 38 2 6 2 28 3" xfId="22410"/>
    <cellStyle name="Normal 38 2 6 2 28 4" xfId="31786"/>
    <cellStyle name="Normal 38 2 6 2 28 5" xfId="35509"/>
    <cellStyle name="Normal 38 2 6 2 28 6" xfId="13276"/>
    <cellStyle name="Normal 38 2 6 2 29" xfId="3967"/>
    <cellStyle name="Normal 38 2 6 2 29 2" xfId="9428"/>
    <cellStyle name="Normal 38 2 6 2 29 2 2" xfId="41034"/>
    <cellStyle name="Normal 38 2 6 2 29 2 3" xfId="28177"/>
    <cellStyle name="Normal 38 2 6 2 29 2 4" xfId="18802"/>
    <cellStyle name="Normal 38 2 6 2 29 3" xfId="22524"/>
    <cellStyle name="Normal 38 2 6 2 29 4" xfId="31900"/>
    <cellStyle name="Normal 38 2 6 2 29 5" xfId="35623"/>
    <cellStyle name="Normal 38 2 6 2 29 6" xfId="13390"/>
    <cellStyle name="Normal 38 2 6 2 3" xfId="847"/>
    <cellStyle name="Normal 38 2 6 2 3 2" xfId="5163"/>
    <cellStyle name="Normal 38 2 6 2 3 2 2" xfId="6421"/>
    <cellStyle name="Normal 38 2 6 2 3 2 2 2" xfId="38029"/>
    <cellStyle name="Normal 38 2 6 2 3 2 2 3" xfId="25172"/>
    <cellStyle name="Normal 38 2 6 2 3 2 2 4" xfId="15797"/>
    <cellStyle name="Normal 38 2 6 2 3 2 3" xfId="36771"/>
    <cellStyle name="Normal 38 2 6 2 3 2 4" xfId="23914"/>
    <cellStyle name="Normal 38 2 6 2 3 2 5" xfId="14539"/>
    <cellStyle name="Normal 38 2 6 2 3 3" xfId="5809"/>
    <cellStyle name="Normal 38 2 6 2 3 3 2" xfId="37417"/>
    <cellStyle name="Normal 38 2 6 2 3 3 3" xfId="24560"/>
    <cellStyle name="Normal 38 2 6 2 3 3 4" xfId="15185"/>
    <cellStyle name="Normal 38 2 6 2 3 4" xfId="4549"/>
    <cellStyle name="Normal 38 2 6 2 3 4 2" xfId="36163"/>
    <cellStyle name="Normal 38 2 6 2 3 4 3" xfId="23305"/>
    <cellStyle name="Normal 38 2 6 2 3 4 4" xfId="13930"/>
    <cellStyle name="Normal 38 2 6 2 3 5" xfId="19434"/>
    <cellStyle name="Normal 38 2 6 2 3 6" xfId="28810"/>
    <cellStyle name="Normal 38 2 6 2 3 7" xfId="32261"/>
    <cellStyle name="Normal 38 2 6 2 3 8" xfId="10300"/>
    <cellStyle name="Normal 38 2 6 2 30" xfId="571"/>
    <cellStyle name="Normal 38 2 6 2 30 2" xfId="9548"/>
    <cellStyle name="Normal 38 2 6 2 30 2 2" xfId="41154"/>
    <cellStyle name="Normal 38 2 6 2 30 2 3" xfId="28297"/>
    <cellStyle name="Normal 38 2 6 2 30 2 4" xfId="18922"/>
    <cellStyle name="Normal 38 2 6 2 30 3" xfId="22644"/>
    <cellStyle name="Normal 38 2 6 2 30 4" xfId="28538"/>
    <cellStyle name="Normal 38 2 6 2 30 5" xfId="32502"/>
    <cellStyle name="Normal 38 2 6 2 30 6" xfId="10028"/>
    <cellStyle name="Normal 38 2 6 2 31" xfId="450"/>
    <cellStyle name="Normal 38 2 6 2 31 2" xfId="6842"/>
    <cellStyle name="Normal 38 2 6 2 31 2 2" xfId="38448"/>
    <cellStyle name="Normal 38 2 6 2 31 2 3" xfId="25591"/>
    <cellStyle name="Normal 38 2 6 2 31 2 4" xfId="16216"/>
    <cellStyle name="Normal 38 2 6 2 31 3" xfId="19162"/>
    <cellStyle name="Normal 38 2 6 2 31 4" xfId="9908"/>
    <cellStyle name="Normal 38 2 6 2 32" xfId="4132"/>
    <cellStyle name="Normal 38 2 6 2 32 2" xfId="35746"/>
    <cellStyle name="Normal 38 2 6 2 32 3" xfId="22888"/>
    <cellStyle name="Normal 38 2 6 2 32 4" xfId="13513"/>
    <cellStyle name="Normal 38 2 6 2 33" xfId="19042"/>
    <cellStyle name="Normal 38 2 6 2 34" xfId="28418"/>
    <cellStyle name="Normal 38 2 6 2 35" xfId="32020"/>
    <cellStyle name="Normal 38 2 6 2 36" xfId="9668"/>
    <cellStyle name="Normal 38 2 6 2 4" xfId="964"/>
    <cellStyle name="Normal 38 2 6 2 4 2" xfId="5164"/>
    <cellStyle name="Normal 38 2 6 2 4 2 2" xfId="6422"/>
    <cellStyle name="Normal 38 2 6 2 4 2 2 2" xfId="38030"/>
    <cellStyle name="Normal 38 2 6 2 4 2 2 3" xfId="25173"/>
    <cellStyle name="Normal 38 2 6 2 4 2 2 4" xfId="15798"/>
    <cellStyle name="Normal 38 2 6 2 4 2 3" xfId="36772"/>
    <cellStyle name="Normal 38 2 6 2 4 2 4" xfId="23915"/>
    <cellStyle name="Normal 38 2 6 2 4 2 5" xfId="14540"/>
    <cellStyle name="Normal 38 2 6 2 4 3" xfId="5993"/>
    <cellStyle name="Normal 38 2 6 2 4 3 2" xfId="37601"/>
    <cellStyle name="Normal 38 2 6 2 4 3 3" xfId="24744"/>
    <cellStyle name="Normal 38 2 6 2 4 3 4" xfId="15369"/>
    <cellStyle name="Normal 38 2 6 2 4 4" xfId="4734"/>
    <cellStyle name="Normal 38 2 6 2 4 4 2" xfId="36345"/>
    <cellStyle name="Normal 38 2 6 2 4 4 3" xfId="23488"/>
    <cellStyle name="Normal 38 2 6 2 4 4 4" xfId="14113"/>
    <cellStyle name="Normal 38 2 6 2 4 5" xfId="19550"/>
    <cellStyle name="Normal 38 2 6 2 4 6" xfId="28926"/>
    <cellStyle name="Normal 38 2 6 2 4 7" xfId="32650"/>
    <cellStyle name="Normal 38 2 6 2 4 8" xfId="10416"/>
    <cellStyle name="Normal 38 2 6 2 5" xfId="1080"/>
    <cellStyle name="Normal 38 2 6 2 5 2" xfId="6418"/>
    <cellStyle name="Normal 38 2 6 2 5 2 2" xfId="38026"/>
    <cellStyle name="Normal 38 2 6 2 5 2 3" xfId="25169"/>
    <cellStyle name="Normal 38 2 6 2 5 2 4" xfId="15794"/>
    <cellStyle name="Normal 38 2 6 2 5 3" xfId="5160"/>
    <cellStyle name="Normal 38 2 6 2 5 3 2" xfId="36768"/>
    <cellStyle name="Normal 38 2 6 2 5 3 3" xfId="23911"/>
    <cellStyle name="Normal 38 2 6 2 5 3 4" xfId="14536"/>
    <cellStyle name="Normal 38 2 6 2 5 4" xfId="19665"/>
    <cellStyle name="Normal 38 2 6 2 5 5" xfId="29041"/>
    <cellStyle name="Normal 38 2 6 2 5 6" xfId="32765"/>
    <cellStyle name="Normal 38 2 6 2 5 7" xfId="10531"/>
    <cellStyle name="Normal 38 2 6 2 6" xfId="1196"/>
    <cellStyle name="Normal 38 2 6 2 6 2" xfId="6976"/>
    <cellStyle name="Normal 38 2 6 2 6 2 2" xfId="38582"/>
    <cellStyle name="Normal 38 2 6 2 6 2 3" xfId="25725"/>
    <cellStyle name="Normal 38 2 6 2 6 2 4" xfId="16350"/>
    <cellStyle name="Normal 38 2 6 2 6 3" xfId="4249"/>
    <cellStyle name="Normal 38 2 6 2 6 3 2" xfId="35863"/>
    <cellStyle name="Normal 38 2 6 2 6 3 3" xfId="23005"/>
    <cellStyle name="Normal 38 2 6 2 6 3 4" xfId="13630"/>
    <cellStyle name="Normal 38 2 6 2 6 4" xfId="19780"/>
    <cellStyle name="Normal 38 2 6 2 6 5" xfId="29156"/>
    <cellStyle name="Normal 38 2 6 2 6 6" xfId="32880"/>
    <cellStyle name="Normal 38 2 6 2 6 7" xfId="10646"/>
    <cellStyle name="Normal 38 2 6 2 7" xfId="1311"/>
    <cellStyle name="Normal 38 2 6 2 7 2" xfId="5505"/>
    <cellStyle name="Normal 38 2 6 2 7 2 2" xfId="37113"/>
    <cellStyle name="Normal 38 2 6 2 7 2 3" xfId="24256"/>
    <cellStyle name="Normal 38 2 6 2 7 2 4" xfId="14881"/>
    <cellStyle name="Normal 38 2 6 2 7 3" xfId="19894"/>
    <cellStyle name="Normal 38 2 6 2 7 4" xfId="29270"/>
    <cellStyle name="Normal 38 2 6 2 7 5" xfId="32994"/>
    <cellStyle name="Normal 38 2 6 2 7 6" xfId="10760"/>
    <cellStyle name="Normal 38 2 6 2 8" xfId="1426"/>
    <cellStyle name="Normal 38 2 6 2 8 2" xfId="7034"/>
    <cellStyle name="Normal 38 2 6 2 8 2 2" xfId="38640"/>
    <cellStyle name="Normal 38 2 6 2 8 2 3" xfId="25783"/>
    <cellStyle name="Normal 38 2 6 2 8 2 4" xfId="16408"/>
    <cellStyle name="Normal 38 2 6 2 8 3" xfId="20008"/>
    <cellStyle name="Normal 38 2 6 2 8 4" xfId="29384"/>
    <cellStyle name="Normal 38 2 6 2 8 5" xfId="33108"/>
    <cellStyle name="Normal 38 2 6 2 8 6" xfId="10874"/>
    <cellStyle name="Normal 38 2 6 2 9" xfId="1541"/>
    <cellStyle name="Normal 38 2 6 2 9 2" xfId="6921"/>
    <cellStyle name="Normal 38 2 6 2 9 2 2" xfId="38527"/>
    <cellStyle name="Normal 38 2 6 2 9 2 3" xfId="25670"/>
    <cellStyle name="Normal 38 2 6 2 9 2 4" xfId="16295"/>
    <cellStyle name="Normal 38 2 6 2 9 3" xfId="20122"/>
    <cellStyle name="Normal 38 2 6 2 9 4" xfId="29498"/>
    <cellStyle name="Normal 38 2 6 2 9 5" xfId="33222"/>
    <cellStyle name="Normal 38 2 6 2 9 6" xfId="10988"/>
    <cellStyle name="Normal 38 2 6 20" xfId="2747"/>
    <cellStyle name="Normal 38 2 6 20 2" xfId="8218"/>
    <cellStyle name="Normal 38 2 6 20 2 2" xfId="39824"/>
    <cellStyle name="Normal 38 2 6 20 2 3" xfId="26967"/>
    <cellStyle name="Normal 38 2 6 20 2 4" xfId="17592"/>
    <cellStyle name="Normal 38 2 6 20 3" xfId="21314"/>
    <cellStyle name="Normal 38 2 6 20 4" xfId="30690"/>
    <cellStyle name="Normal 38 2 6 20 5" xfId="34413"/>
    <cellStyle name="Normal 38 2 6 20 6" xfId="12180"/>
    <cellStyle name="Normal 38 2 6 21" xfId="2862"/>
    <cellStyle name="Normal 38 2 6 21 2" xfId="8332"/>
    <cellStyle name="Normal 38 2 6 21 2 2" xfId="39938"/>
    <cellStyle name="Normal 38 2 6 21 2 3" xfId="27081"/>
    <cellStyle name="Normal 38 2 6 21 2 4" xfId="17706"/>
    <cellStyle name="Normal 38 2 6 21 3" xfId="21428"/>
    <cellStyle name="Normal 38 2 6 21 4" xfId="30804"/>
    <cellStyle name="Normal 38 2 6 21 5" xfId="34527"/>
    <cellStyle name="Normal 38 2 6 21 6" xfId="12294"/>
    <cellStyle name="Normal 38 2 6 22" xfId="2977"/>
    <cellStyle name="Normal 38 2 6 22 2" xfId="8446"/>
    <cellStyle name="Normal 38 2 6 22 2 2" xfId="40052"/>
    <cellStyle name="Normal 38 2 6 22 2 3" xfId="27195"/>
    <cellStyle name="Normal 38 2 6 22 2 4" xfId="17820"/>
    <cellStyle name="Normal 38 2 6 22 3" xfId="21542"/>
    <cellStyle name="Normal 38 2 6 22 4" xfId="30918"/>
    <cellStyle name="Normal 38 2 6 22 5" xfId="34641"/>
    <cellStyle name="Normal 38 2 6 22 6" xfId="12408"/>
    <cellStyle name="Normal 38 2 6 23" xfId="3092"/>
    <cellStyle name="Normal 38 2 6 23 2" xfId="8560"/>
    <cellStyle name="Normal 38 2 6 23 2 2" xfId="40166"/>
    <cellStyle name="Normal 38 2 6 23 2 3" xfId="27309"/>
    <cellStyle name="Normal 38 2 6 23 2 4" xfId="17934"/>
    <cellStyle name="Normal 38 2 6 23 3" xfId="21656"/>
    <cellStyle name="Normal 38 2 6 23 4" xfId="31032"/>
    <cellStyle name="Normal 38 2 6 23 5" xfId="34755"/>
    <cellStyle name="Normal 38 2 6 23 6" xfId="12522"/>
    <cellStyle name="Normal 38 2 6 24" xfId="3207"/>
    <cellStyle name="Normal 38 2 6 24 2" xfId="8674"/>
    <cellStyle name="Normal 38 2 6 24 2 2" xfId="40280"/>
    <cellStyle name="Normal 38 2 6 24 2 3" xfId="27423"/>
    <cellStyle name="Normal 38 2 6 24 2 4" xfId="18048"/>
    <cellStyle name="Normal 38 2 6 24 3" xfId="21770"/>
    <cellStyle name="Normal 38 2 6 24 4" xfId="31146"/>
    <cellStyle name="Normal 38 2 6 24 5" xfId="34869"/>
    <cellStyle name="Normal 38 2 6 24 6" xfId="12636"/>
    <cellStyle name="Normal 38 2 6 25" xfId="3322"/>
    <cellStyle name="Normal 38 2 6 25 2" xfId="8788"/>
    <cellStyle name="Normal 38 2 6 25 2 2" xfId="40394"/>
    <cellStyle name="Normal 38 2 6 25 2 3" xfId="27537"/>
    <cellStyle name="Normal 38 2 6 25 2 4" xfId="18162"/>
    <cellStyle name="Normal 38 2 6 25 3" xfId="21884"/>
    <cellStyle name="Normal 38 2 6 25 4" xfId="31260"/>
    <cellStyle name="Normal 38 2 6 25 5" xfId="34983"/>
    <cellStyle name="Normal 38 2 6 25 6" xfId="12750"/>
    <cellStyle name="Normal 38 2 6 26" xfId="3440"/>
    <cellStyle name="Normal 38 2 6 26 2" xfId="8905"/>
    <cellStyle name="Normal 38 2 6 26 2 2" xfId="40511"/>
    <cellStyle name="Normal 38 2 6 26 2 3" xfId="27654"/>
    <cellStyle name="Normal 38 2 6 26 2 4" xfId="18279"/>
    <cellStyle name="Normal 38 2 6 26 3" xfId="22001"/>
    <cellStyle name="Normal 38 2 6 26 4" xfId="31377"/>
    <cellStyle name="Normal 38 2 6 26 5" xfId="35100"/>
    <cellStyle name="Normal 38 2 6 26 6" xfId="12867"/>
    <cellStyle name="Normal 38 2 6 27" xfId="3560"/>
    <cellStyle name="Normal 38 2 6 27 2" xfId="9024"/>
    <cellStyle name="Normal 38 2 6 27 2 2" xfId="40630"/>
    <cellStyle name="Normal 38 2 6 27 2 3" xfId="27773"/>
    <cellStyle name="Normal 38 2 6 27 2 4" xfId="18398"/>
    <cellStyle name="Normal 38 2 6 27 3" xfId="22120"/>
    <cellStyle name="Normal 38 2 6 27 4" xfId="31496"/>
    <cellStyle name="Normal 38 2 6 27 5" xfId="35219"/>
    <cellStyle name="Normal 38 2 6 27 6" xfId="12986"/>
    <cellStyle name="Normal 38 2 6 28" xfId="3692"/>
    <cellStyle name="Normal 38 2 6 28 2" xfId="9155"/>
    <cellStyle name="Normal 38 2 6 28 2 2" xfId="40761"/>
    <cellStyle name="Normal 38 2 6 28 2 3" xfId="27904"/>
    <cellStyle name="Normal 38 2 6 28 2 4" xfId="18529"/>
    <cellStyle name="Normal 38 2 6 28 3" xfId="22251"/>
    <cellStyle name="Normal 38 2 6 28 4" xfId="31627"/>
    <cellStyle name="Normal 38 2 6 28 5" xfId="35350"/>
    <cellStyle name="Normal 38 2 6 28 6" xfId="13117"/>
    <cellStyle name="Normal 38 2 6 29" xfId="3808"/>
    <cellStyle name="Normal 38 2 6 29 2" xfId="9270"/>
    <cellStyle name="Normal 38 2 6 29 2 2" xfId="40876"/>
    <cellStyle name="Normal 38 2 6 29 2 3" xfId="28019"/>
    <cellStyle name="Normal 38 2 6 29 2 4" xfId="18644"/>
    <cellStyle name="Normal 38 2 6 29 3" xfId="22366"/>
    <cellStyle name="Normal 38 2 6 29 4" xfId="31742"/>
    <cellStyle name="Normal 38 2 6 29 5" xfId="35465"/>
    <cellStyle name="Normal 38 2 6 29 6" xfId="13232"/>
    <cellStyle name="Normal 38 2 6 3" xfId="286"/>
    <cellStyle name="Normal 38 2 6 3 2" xfId="649"/>
    <cellStyle name="Normal 38 2 6 3 2 2" xfId="5166"/>
    <cellStyle name="Normal 38 2 6 3 2 2 2" xfId="6424"/>
    <cellStyle name="Normal 38 2 6 3 2 2 2 2" xfId="38032"/>
    <cellStyle name="Normal 38 2 6 3 2 2 2 3" xfId="25175"/>
    <cellStyle name="Normal 38 2 6 3 2 2 2 4" xfId="15800"/>
    <cellStyle name="Normal 38 2 6 3 2 2 3" xfId="36774"/>
    <cellStyle name="Normal 38 2 6 3 2 2 4" xfId="23917"/>
    <cellStyle name="Normal 38 2 6 3 2 2 5" xfId="14542"/>
    <cellStyle name="Normal 38 2 6 3 2 3" xfId="5810"/>
    <cellStyle name="Normal 38 2 6 3 2 3 2" xfId="37418"/>
    <cellStyle name="Normal 38 2 6 3 2 3 3" xfId="24561"/>
    <cellStyle name="Normal 38 2 6 3 2 3 4" xfId="15186"/>
    <cellStyle name="Normal 38 2 6 3 2 4" xfId="4550"/>
    <cellStyle name="Normal 38 2 6 3 2 4 2" xfId="36164"/>
    <cellStyle name="Normal 38 2 6 3 2 4 3" xfId="23306"/>
    <cellStyle name="Normal 38 2 6 3 2 4 4" xfId="13931"/>
    <cellStyle name="Normal 38 2 6 3 2 5" xfId="32337"/>
    <cellStyle name="Normal 38 2 6 3 2 6" xfId="22667"/>
    <cellStyle name="Normal 38 2 6 3 2 7" xfId="10104"/>
    <cellStyle name="Normal 38 2 6 3 3" xfId="5165"/>
    <cellStyle name="Normal 38 2 6 3 3 2" xfId="6423"/>
    <cellStyle name="Normal 38 2 6 3 3 2 2" xfId="38031"/>
    <cellStyle name="Normal 38 2 6 3 3 2 3" xfId="25174"/>
    <cellStyle name="Normal 38 2 6 3 3 2 4" xfId="15799"/>
    <cellStyle name="Normal 38 2 6 3 3 3" xfId="36773"/>
    <cellStyle name="Normal 38 2 6 3 3 4" xfId="23916"/>
    <cellStyle name="Normal 38 2 6 3 3 5" xfId="14541"/>
    <cellStyle name="Normal 38 2 6 3 4" xfId="5584"/>
    <cellStyle name="Normal 38 2 6 3 4 2" xfId="37192"/>
    <cellStyle name="Normal 38 2 6 3 4 3" xfId="24335"/>
    <cellStyle name="Normal 38 2 6 3 4 4" xfId="14960"/>
    <cellStyle name="Normal 38 2 6 3 5" xfId="4325"/>
    <cellStyle name="Normal 38 2 6 3 5 2" xfId="35939"/>
    <cellStyle name="Normal 38 2 6 3 5 3" xfId="23081"/>
    <cellStyle name="Normal 38 2 6 3 5 4" xfId="13706"/>
    <cellStyle name="Normal 38 2 6 3 6" xfId="19238"/>
    <cellStyle name="Normal 38 2 6 3 7" xfId="28614"/>
    <cellStyle name="Normal 38 2 6 3 8" xfId="32096"/>
    <cellStyle name="Normal 38 2 6 3 9" xfId="9744"/>
    <cellStyle name="Normal 38 2 6 30" xfId="3923"/>
    <cellStyle name="Normal 38 2 6 30 2" xfId="9384"/>
    <cellStyle name="Normal 38 2 6 30 2 2" xfId="40990"/>
    <cellStyle name="Normal 38 2 6 30 2 3" xfId="28133"/>
    <cellStyle name="Normal 38 2 6 30 2 4" xfId="18758"/>
    <cellStyle name="Normal 38 2 6 30 3" xfId="22480"/>
    <cellStyle name="Normal 38 2 6 30 4" xfId="31856"/>
    <cellStyle name="Normal 38 2 6 30 5" xfId="35579"/>
    <cellStyle name="Normal 38 2 6 30 6" xfId="13346"/>
    <cellStyle name="Normal 38 2 6 31" xfId="527"/>
    <cellStyle name="Normal 38 2 6 31 2" xfId="9504"/>
    <cellStyle name="Normal 38 2 6 31 2 2" xfId="41110"/>
    <cellStyle name="Normal 38 2 6 31 2 3" xfId="28253"/>
    <cellStyle name="Normal 38 2 6 31 2 4" xfId="18878"/>
    <cellStyle name="Normal 38 2 6 31 3" xfId="22600"/>
    <cellStyle name="Normal 38 2 6 31 4" xfId="28494"/>
    <cellStyle name="Normal 38 2 6 31 5" xfId="32458"/>
    <cellStyle name="Normal 38 2 6 31 6" xfId="9984"/>
    <cellStyle name="Normal 38 2 6 32" xfId="406"/>
    <cellStyle name="Normal 38 2 6 32 2" xfId="6820"/>
    <cellStyle name="Normal 38 2 6 32 2 2" xfId="38426"/>
    <cellStyle name="Normal 38 2 6 32 2 3" xfId="25569"/>
    <cellStyle name="Normal 38 2 6 32 2 4" xfId="16194"/>
    <cellStyle name="Normal 38 2 6 32 3" xfId="19118"/>
    <cellStyle name="Normal 38 2 6 32 4" xfId="9864"/>
    <cellStyle name="Normal 38 2 6 33" xfId="4088"/>
    <cellStyle name="Normal 38 2 6 33 2" xfId="35702"/>
    <cellStyle name="Normal 38 2 6 33 3" xfId="22844"/>
    <cellStyle name="Normal 38 2 6 33 4" xfId="13469"/>
    <cellStyle name="Normal 38 2 6 34" xfId="18998"/>
    <cellStyle name="Normal 38 2 6 35" xfId="28374"/>
    <cellStyle name="Normal 38 2 6 36" xfId="31976"/>
    <cellStyle name="Normal 38 2 6 37" xfId="9624"/>
    <cellStyle name="Normal 38 2 6 4" xfId="803"/>
    <cellStyle name="Normal 38 2 6 4 2" xfId="5167"/>
    <cellStyle name="Normal 38 2 6 4 2 2" xfId="6425"/>
    <cellStyle name="Normal 38 2 6 4 2 2 2" xfId="38033"/>
    <cellStyle name="Normal 38 2 6 4 2 2 3" xfId="25176"/>
    <cellStyle name="Normal 38 2 6 4 2 2 4" xfId="15801"/>
    <cellStyle name="Normal 38 2 6 4 2 3" xfId="36775"/>
    <cellStyle name="Normal 38 2 6 4 2 4" xfId="23918"/>
    <cellStyle name="Normal 38 2 6 4 2 5" xfId="14543"/>
    <cellStyle name="Normal 38 2 6 4 3" xfId="5811"/>
    <cellStyle name="Normal 38 2 6 4 3 2" xfId="37419"/>
    <cellStyle name="Normal 38 2 6 4 3 3" xfId="24562"/>
    <cellStyle name="Normal 38 2 6 4 3 4" xfId="15187"/>
    <cellStyle name="Normal 38 2 6 4 4" xfId="4551"/>
    <cellStyle name="Normal 38 2 6 4 4 2" xfId="36165"/>
    <cellStyle name="Normal 38 2 6 4 4 3" xfId="23307"/>
    <cellStyle name="Normal 38 2 6 4 4 4" xfId="13932"/>
    <cellStyle name="Normal 38 2 6 4 5" xfId="19390"/>
    <cellStyle name="Normal 38 2 6 4 6" xfId="28766"/>
    <cellStyle name="Normal 38 2 6 4 7" xfId="32217"/>
    <cellStyle name="Normal 38 2 6 4 8" xfId="10256"/>
    <cellStyle name="Normal 38 2 6 5" xfId="920"/>
    <cellStyle name="Normal 38 2 6 5 2" xfId="5168"/>
    <cellStyle name="Normal 38 2 6 5 2 2" xfId="6426"/>
    <cellStyle name="Normal 38 2 6 5 2 2 2" xfId="38034"/>
    <cellStyle name="Normal 38 2 6 5 2 2 3" xfId="25177"/>
    <cellStyle name="Normal 38 2 6 5 2 2 4" xfId="15802"/>
    <cellStyle name="Normal 38 2 6 5 2 3" xfId="36776"/>
    <cellStyle name="Normal 38 2 6 5 2 4" xfId="23919"/>
    <cellStyle name="Normal 38 2 6 5 2 5" xfId="14544"/>
    <cellStyle name="Normal 38 2 6 5 3" xfId="5949"/>
    <cellStyle name="Normal 38 2 6 5 3 2" xfId="37557"/>
    <cellStyle name="Normal 38 2 6 5 3 3" xfId="24700"/>
    <cellStyle name="Normal 38 2 6 5 3 4" xfId="15325"/>
    <cellStyle name="Normal 38 2 6 5 4" xfId="4690"/>
    <cellStyle name="Normal 38 2 6 5 4 2" xfId="36301"/>
    <cellStyle name="Normal 38 2 6 5 4 3" xfId="23444"/>
    <cellStyle name="Normal 38 2 6 5 4 4" xfId="14069"/>
    <cellStyle name="Normal 38 2 6 5 5" xfId="19506"/>
    <cellStyle name="Normal 38 2 6 5 6" xfId="28882"/>
    <cellStyle name="Normal 38 2 6 5 7" xfId="32606"/>
    <cellStyle name="Normal 38 2 6 5 8" xfId="10372"/>
    <cellStyle name="Normal 38 2 6 6" xfId="1036"/>
    <cellStyle name="Normal 38 2 6 6 2" xfId="6417"/>
    <cellStyle name="Normal 38 2 6 6 2 2" xfId="38025"/>
    <cellStyle name="Normal 38 2 6 6 2 3" xfId="25168"/>
    <cellStyle name="Normal 38 2 6 6 2 4" xfId="15793"/>
    <cellStyle name="Normal 38 2 6 6 3" xfId="5159"/>
    <cellStyle name="Normal 38 2 6 6 3 2" xfId="36767"/>
    <cellStyle name="Normal 38 2 6 6 3 3" xfId="23910"/>
    <cellStyle name="Normal 38 2 6 6 3 4" xfId="14535"/>
    <cellStyle name="Normal 38 2 6 6 4" xfId="19621"/>
    <cellStyle name="Normal 38 2 6 6 5" xfId="28997"/>
    <cellStyle name="Normal 38 2 6 6 6" xfId="32721"/>
    <cellStyle name="Normal 38 2 6 6 7" xfId="10487"/>
    <cellStyle name="Normal 38 2 6 7" xfId="1152"/>
    <cellStyle name="Normal 38 2 6 7 2" xfId="6923"/>
    <cellStyle name="Normal 38 2 6 7 2 2" xfId="38529"/>
    <cellStyle name="Normal 38 2 6 7 2 3" xfId="25672"/>
    <cellStyle name="Normal 38 2 6 7 2 4" xfId="16297"/>
    <cellStyle name="Normal 38 2 6 7 3" xfId="4205"/>
    <cellStyle name="Normal 38 2 6 7 3 2" xfId="35819"/>
    <cellStyle name="Normal 38 2 6 7 3 3" xfId="22961"/>
    <cellStyle name="Normal 38 2 6 7 3 4" xfId="13586"/>
    <cellStyle name="Normal 38 2 6 7 4" xfId="19736"/>
    <cellStyle name="Normal 38 2 6 7 5" xfId="29112"/>
    <cellStyle name="Normal 38 2 6 7 6" xfId="32836"/>
    <cellStyle name="Normal 38 2 6 7 7" xfId="10602"/>
    <cellStyle name="Normal 38 2 6 8" xfId="1267"/>
    <cellStyle name="Normal 38 2 6 8 2" xfId="5461"/>
    <cellStyle name="Normal 38 2 6 8 2 2" xfId="37069"/>
    <cellStyle name="Normal 38 2 6 8 2 3" xfId="24212"/>
    <cellStyle name="Normal 38 2 6 8 2 4" xfId="14837"/>
    <cellStyle name="Normal 38 2 6 8 3" xfId="19850"/>
    <cellStyle name="Normal 38 2 6 8 4" xfId="29226"/>
    <cellStyle name="Normal 38 2 6 8 5" xfId="32950"/>
    <cellStyle name="Normal 38 2 6 8 6" xfId="10716"/>
    <cellStyle name="Normal 38 2 6 9" xfId="1382"/>
    <cellStyle name="Normal 38 2 6 9 2" xfId="6012"/>
    <cellStyle name="Normal 38 2 6 9 2 2" xfId="37620"/>
    <cellStyle name="Normal 38 2 6 9 2 3" xfId="24763"/>
    <cellStyle name="Normal 38 2 6 9 2 4" xfId="15388"/>
    <cellStyle name="Normal 38 2 6 9 3" xfId="19964"/>
    <cellStyle name="Normal 38 2 6 9 4" xfId="29340"/>
    <cellStyle name="Normal 38 2 6 9 5" xfId="33064"/>
    <cellStyle name="Normal 38 2 6 9 6" xfId="10830"/>
    <cellStyle name="Normal 38 2 7" xfId="204"/>
    <cellStyle name="Normal 38 2 7 10" xfId="1668"/>
    <cellStyle name="Normal 38 2 7 10 2" xfId="7148"/>
    <cellStyle name="Normal 38 2 7 10 2 2" xfId="38754"/>
    <cellStyle name="Normal 38 2 7 10 2 3" xfId="25897"/>
    <cellStyle name="Normal 38 2 7 10 2 4" xfId="16522"/>
    <cellStyle name="Normal 38 2 7 10 3" xfId="20244"/>
    <cellStyle name="Normal 38 2 7 10 4" xfId="29620"/>
    <cellStyle name="Normal 38 2 7 10 5" xfId="33343"/>
    <cellStyle name="Normal 38 2 7 10 6" xfId="11110"/>
    <cellStyle name="Normal 38 2 7 11" xfId="1784"/>
    <cellStyle name="Normal 38 2 7 11 2" xfId="7263"/>
    <cellStyle name="Normal 38 2 7 11 2 2" xfId="38869"/>
    <cellStyle name="Normal 38 2 7 11 2 3" xfId="26012"/>
    <cellStyle name="Normal 38 2 7 11 2 4" xfId="16637"/>
    <cellStyle name="Normal 38 2 7 11 3" xfId="20359"/>
    <cellStyle name="Normal 38 2 7 11 4" xfId="29735"/>
    <cellStyle name="Normal 38 2 7 11 5" xfId="33458"/>
    <cellStyle name="Normal 38 2 7 11 6" xfId="11225"/>
    <cellStyle name="Normal 38 2 7 12" xfId="1958"/>
    <cellStyle name="Normal 38 2 7 12 2" xfId="7436"/>
    <cellStyle name="Normal 38 2 7 12 2 2" xfId="39042"/>
    <cellStyle name="Normal 38 2 7 12 2 3" xfId="26185"/>
    <cellStyle name="Normal 38 2 7 12 2 4" xfId="16810"/>
    <cellStyle name="Normal 38 2 7 12 3" xfId="20532"/>
    <cellStyle name="Normal 38 2 7 12 4" xfId="29908"/>
    <cellStyle name="Normal 38 2 7 12 5" xfId="33631"/>
    <cellStyle name="Normal 38 2 7 12 6" xfId="11398"/>
    <cellStyle name="Normal 38 2 7 13" xfId="2076"/>
    <cellStyle name="Normal 38 2 7 13 2" xfId="7553"/>
    <cellStyle name="Normal 38 2 7 13 2 2" xfId="39159"/>
    <cellStyle name="Normal 38 2 7 13 2 3" xfId="26302"/>
    <cellStyle name="Normal 38 2 7 13 2 4" xfId="16927"/>
    <cellStyle name="Normal 38 2 7 13 3" xfId="20649"/>
    <cellStyle name="Normal 38 2 7 13 4" xfId="30025"/>
    <cellStyle name="Normal 38 2 7 13 5" xfId="33748"/>
    <cellStyle name="Normal 38 2 7 13 6" xfId="11515"/>
    <cellStyle name="Normal 38 2 7 14" xfId="2193"/>
    <cellStyle name="Normal 38 2 7 14 2" xfId="7669"/>
    <cellStyle name="Normal 38 2 7 14 2 2" xfId="39275"/>
    <cellStyle name="Normal 38 2 7 14 2 3" xfId="26418"/>
    <cellStyle name="Normal 38 2 7 14 2 4" xfId="17043"/>
    <cellStyle name="Normal 38 2 7 14 3" xfId="20765"/>
    <cellStyle name="Normal 38 2 7 14 4" xfId="30141"/>
    <cellStyle name="Normal 38 2 7 14 5" xfId="33864"/>
    <cellStyle name="Normal 38 2 7 14 6" xfId="11631"/>
    <cellStyle name="Normal 38 2 7 15" xfId="2312"/>
    <cellStyle name="Normal 38 2 7 15 2" xfId="7787"/>
    <cellStyle name="Normal 38 2 7 15 2 2" xfId="39393"/>
    <cellStyle name="Normal 38 2 7 15 2 3" xfId="26536"/>
    <cellStyle name="Normal 38 2 7 15 2 4" xfId="17161"/>
    <cellStyle name="Normal 38 2 7 15 3" xfId="20883"/>
    <cellStyle name="Normal 38 2 7 15 4" xfId="30259"/>
    <cellStyle name="Normal 38 2 7 15 5" xfId="33982"/>
    <cellStyle name="Normal 38 2 7 15 6" xfId="11749"/>
    <cellStyle name="Normal 38 2 7 16" xfId="2431"/>
    <cellStyle name="Normal 38 2 7 16 2" xfId="7905"/>
    <cellStyle name="Normal 38 2 7 16 2 2" xfId="39511"/>
    <cellStyle name="Normal 38 2 7 16 2 3" xfId="26654"/>
    <cellStyle name="Normal 38 2 7 16 2 4" xfId="17279"/>
    <cellStyle name="Normal 38 2 7 16 3" xfId="21001"/>
    <cellStyle name="Normal 38 2 7 16 4" xfId="30377"/>
    <cellStyle name="Normal 38 2 7 16 5" xfId="34100"/>
    <cellStyle name="Normal 38 2 7 16 6" xfId="11867"/>
    <cellStyle name="Normal 38 2 7 17" xfId="2548"/>
    <cellStyle name="Normal 38 2 7 17 2" xfId="8021"/>
    <cellStyle name="Normal 38 2 7 17 2 2" xfId="39627"/>
    <cellStyle name="Normal 38 2 7 17 2 3" xfId="26770"/>
    <cellStyle name="Normal 38 2 7 17 2 4" xfId="17395"/>
    <cellStyle name="Normal 38 2 7 17 3" xfId="21117"/>
    <cellStyle name="Normal 38 2 7 17 4" xfId="30493"/>
    <cellStyle name="Normal 38 2 7 17 5" xfId="34216"/>
    <cellStyle name="Normal 38 2 7 17 6" xfId="11983"/>
    <cellStyle name="Normal 38 2 7 18" xfId="2666"/>
    <cellStyle name="Normal 38 2 7 18 2" xfId="8138"/>
    <cellStyle name="Normal 38 2 7 18 2 2" xfId="39744"/>
    <cellStyle name="Normal 38 2 7 18 2 3" xfId="26887"/>
    <cellStyle name="Normal 38 2 7 18 2 4" xfId="17512"/>
    <cellStyle name="Normal 38 2 7 18 3" xfId="21234"/>
    <cellStyle name="Normal 38 2 7 18 4" xfId="30610"/>
    <cellStyle name="Normal 38 2 7 18 5" xfId="34333"/>
    <cellStyle name="Normal 38 2 7 18 6" xfId="12100"/>
    <cellStyle name="Normal 38 2 7 19" xfId="2786"/>
    <cellStyle name="Normal 38 2 7 19 2" xfId="8257"/>
    <cellStyle name="Normal 38 2 7 19 2 2" xfId="39863"/>
    <cellStyle name="Normal 38 2 7 19 2 3" xfId="27006"/>
    <cellStyle name="Normal 38 2 7 19 2 4" xfId="17631"/>
    <cellStyle name="Normal 38 2 7 19 3" xfId="21353"/>
    <cellStyle name="Normal 38 2 7 19 4" xfId="30729"/>
    <cellStyle name="Normal 38 2 7 19 5" xfId="34452"/>
    <cellStyle name="Normal 38 2 7 19 6" xfId="12219"/>
    <cellStyle name="Normal 38 2 7 2" xfId="325"/>
    <cellStyle name="Normal 38 2 7 2 2" xfId="659"/>
    <cellStyle name="Normal 38 2 7 2 2 2" xfId="5171"/>
    <cellStyle name="Normal 38 2 7 2 2 2 2" xfId="6429"/>
    <cellStyle name="Normal 38 2 7 2 2 2 2 2" xfId="38037"/>
    <cellStyle name="Normal 38 2 7 2 2 2 2 3" xfId="25180"/>
    <cellStyle name="Normal 38 2 7 2 2 2 2 4" xfId="15805"/>
    <cellStyle name="Normal 38 2 7 2 2 2 3" xfId="36779"/>
    <cellStyle name="Normal 38 2 7 2 2 2 4" xfId="23922"/>
    <cellStyle name="Normal 38 2 7 2 2 2 5" xfId="14547"/>
    <cellStyle name="Normal 38 2 7 2 2 3" xfId="5812"/>
    <cellStyle name="Normal 38 2 7 2 2 3 2" xfId="37420"/>
    <cellStyle name="Normal 38 2 7 2 2 3 3" xfId="24563"/>
    <cellStyle name="Normal 38 2 7 2 2 3 4" xfId="15188"/>
    <cellStyle name="Normal 38 2 7 2 2 4" xfId="4552"/>
    <cellStyle name="Normal 38 2 7 2 2 4 2" xfId="36166"/>
    <cellStyle name="Normal 38 2 7 2 2 4 3" xfId="23308"/>
    <cellStyle name="Normal 38 2 7 2 2 4 4" xfId="13933"/>
    <cellStyle name="Normal 38 2 7 2 2 5" xfId="32376"/>
    <cellStyle name="Normal 38 2 7 2 2 6" xfId="22747"/>
    <cellStyle name="Normal 38 2 7 2 2 7" xfId="10114"/>
    <cellStyle name="Normal 38 2 7 2 3" xfId="5170"/>
    <cellStyle name="Normal 38 2 7 2 3 2" xfId="6428"/>
    <cellStyle name="Normal 38 2 7 2 3 2 2" xfId="38036"/>
    <cellStyle name="Normal 38 2 7 2 3 2 3" xfId="25179"/>
    <cellStyle name="Normal 38 2 7 2 3 2 4" xfId="15804"/>
    <cellStyle name="Normal 38 2 7 2 3 3" xfId="36778"/>
    <cellStyle name="Normal 38 2 7 2 3 4" xfId="23921"/>
    <cellStyle name="Normal 38 2 7 2 3 5" xfId="14546"/>
    <cellStyle name="Normal 38 2 7 2 4" xfId="5594"/>
    <cellStyle name="Normal 38 2 7 2 4 2" xfId="37202"/>
    <cellStyle name="Normal 38 2 7 2 4 3" xfId="24345"/>
    <cellStyle name="Normal 38 2 7 2 4 4" xfId="14970"/>
    <cellStyle name="Normal 38 2 7 2 5" xfId="4335"/>
    <cellStyle name="Normal 38 2 7 2 5 2" xfId="35949"/>
    <cellStyle name="Normal 38 2 7 2 5 3" xfId="23091"/>
    <cellStyle name="Normal 38 2 7 2 5 4" xfId="13716"/>
    <cellStyle name="Normal 38 2 7 2 6" xfId="19248"/>
    <cellStyle name="Normal 38 2 7 2 7" xfId="28624"/>
    <cellStyle name="Normal 38 2 7 2 8" xfId="32135"/>
    <cellStyle name="Normal 38 2 7 2 9" xfId="9783"/>
    <cellStyle name="Normal 38 2 7 20" xfId="2901"/>
    <cellStyle name="Normal 38 2 7 20 2" xfId="8371"/>
    <cellStyle name="Normal 38 2 7 20 2 2" xfId="39977"/>
    <cellStyle name="Normal 38 2 7 20 2 3" xfId="27120"/>
    <cellStyle name="Normal 38 2 7 20 2 4" xfId="17745"/>
    <cellStyle name="Normal 38 2 7 20 3" xfId="21467"/>
    <cellStyle name="Normal 38 2 7 20 4" xfId="30843"/>
    <cellStyle name="Normal 38 2 7 20 5" xfId="34566"/>
    <cellStyle name="Normal 38 2 7 20 6" xfId="12333"/>
    <cellStyle name="Normal 38 2 7 21" xfId="3016"/>
    <cellStyle name="Normal 38 2 7 21 2" xfId="8485"/>
    <cellStyle name="Normal 38 2 7 21 2 2" xfId="40091"/>
    <cellStyle name="Normal 38 2 7 21 2 3" xfId="27234"/>
    <cellStyle name="Normal 38 2 7 21 2 4" xfId="17859"/>
    <cellStyle name="Normal 38 2 7 21 3" xfId="21581"/>
    <cellStyle name="Normal 38 2 7 21 4" xfId="30957"/>
    <cellStyle name="Normal 38 2 7 21 5" xfId="34680"/>
    <cellStyle name="Normal 38 2 7 21 6" xfId="12447"/>
    <cellStyle name="Normal 38 2 7 22" xfId="3131"/>
    <cellStyle name="Normal 38 2 7 22 2" xfId="8599"/>
    <cellStyle name="Normal 38 2 7 22 2 2" xfId="40205"/>
    <cellStyle name="Normal 38 2 7 22 2 3" xfId="27348"/>
    <cellStyle name="Normal 38 2 7 22 2 4" xfId="17973"/>
    <cellStyle name="Normal 38 2 7 22 3" xfId="21695"/>
    <cellStyle name="Normal 38 2 7 22 4" xfId="31071"/>
    <cellStyle name="Normal 38 2 7 22 5" xfId="34794"/>
    <cellStyle name="Normal 38 2 7 22 6" xfId="12561"/>
    <cellStyle name="Normal 38 2 7 23" xfId="3246"/>
    <cellStyle name="Normal 38 2 7 23 2" xfId="8713"/>
    <cellStyle name="Normal 38 2 7 23 2 2" xfId="40319"/>
    <cellStyle name="Normal 38 2 7 23 2 3" xfId="27462"/>
    <cellStyle name="Normal 38 2 7 23 2 4" xfId="18087"/>
    <cellStyle name="Normal 38 2 7 23 3" xfId="21809"/>
    <cellStyle name="Normal 38 2 7 23 4" xfId="31185"/>
    <cellStyle name="Normal 38 2 7 23 5" xfId="34908"/>
    <cellStyle name="Normal 38 2 7 23 6" xfId="12675"/>
    <cellStyle name="Normal 38 2 7 24" xfId="3361"/>
    <cellStyle name="Normal 38 2 7 24 2" xfId="8827"/>
    <cellStyle name="Normal 38 2 7 24 2 2" xfId="40433"/>
    <cellStyle name="Normal 38 2 7 24 2 3" xfId="27576"/>
    <cellStyle name="Normal 38 2 7 24 2 4" xfId="18201"/>
    <cellStyle name="Normal 38 2 7 24 3" xfId="21923"/>
    <cellStyle name="Normal 38 2 7 24 4" xfId="31299"/>
    <cellStyle name="Normal 38 2 7 24 5" xfId="35022"/>
    <cellStyle name="Normal 38 2 7 24 6" xfId="12789"/>
    <cellStyle name="Normal 38 2 7 25" xfId="3479"/>
    <cellStyle name="Normal 38 2 7 25 2" xfId="8944"/>
    <cellStyle name="Normal 38 2 7 25 2 2" xfId="40550"/>
    <cellStyle name="Normal 38 2 7 25 2 3" xfId="27693"/>
    <cellStyle name="Normal 38 2 7 25 2 4" xfId="18318"/>
    <cellStyle name="Normal 38 2 7 25 3" xfId="22040"/>
    <cellStyle name="Normal 38 2 7 25 4" xfId="31416"/>
    <cellStyle name="Normal 38 2 7 25 5" xfId="35139"/>
    <cellStyle name="Normal 38 2 7 25 6" xfId="12906"/>
    <cellStyle name="Normal 38 2 7 26" xfId="3599"/>
    <cellStyle name="Normal 38 2 7 26 2" xfId="9063"/>
    <cellStyle name="Normal 38 2 7 26 2 2" xfId="40669"/>
    <cellStyle name="Normal 38 2 7 26 2 3" xfId="27812"/>
    <cellStyle name="Normal 38 2 7 26 2 4" xfId="18437"/>
    <cellStyle name="Normal 38 2 7 26 3" xfId="22159"/>
    <cellStyle name="Normal 38 2 7 26 4" xfId="31535"/>
    <cellStyle name="Normal 38 2 7 26 5" xfId="35258"/>
    <cellStyle name="Normal 38 2 7 26 6" xfId="13025"/>
    <cellStyle name="Normal 38 2 7 27" xfId="3731"/>
    <cellStyle name="Normal 38 2 7 27 2" xfId="9194"/>
    <cellStyle name="Normal 38 2 7 27 2 2" xfId="40800"/>
    <cellStyle name="Normal 38 2 7 27 2 3" xfId="27943"/>
    <cellStyle name="Normal 38 2 7 27 2 4" xfId="18568"/>
    <cellStyle name="Normal 38 2 7 27 3" xfId="22290"/>
    <cellStyle name="Normal 38 2 7 27 4" xfId="31666"/>
    <cellStyle name="Normal 38 2 7 27 5" xfId="35389"/>
    <cellStyle name="Normal 38 2 7 27 6" xfId="13156"/>
    <cellStyle name="Normal 38 2 7 28" xfId="3847"/>
    <cellStyle name="Normal 38 2 7 28 2" xfId="9309"/>
    <cellStyle name="Normal 38 2 7 28 2 2" xfId="40915"/>
    <cellStyle name="Normal 38 2 7 28 2 3" xfId="28058"/>
    <cellStyle name="Normal 38 2 7 28 2 4" xfId="18683"/>
    <cellStyle name="Normal 38 2 7 28 3" xfId="22405"/>
    <cellStyle name="Normal 38 2 7 28 4" xfId="31781"/>
    <cellStyle name="Normal 38 2 7 28 5" xfId="35504"/>
    <cellStyle name="Normal 38 2 7 28 6" xfId="13271"/>
    <cellStyle name="Normal 38 2 7 29" xfId="3962"/>
    <cellStyle name="Normal 38 2 7 29 2" xfId="9423"/>
    <cellStyle name="Normal 38 2 7 29 2 2" xfId="41029"/>
    <cellStyle name="Normal 38 2 7 29 2 3" xfId="28172"/>
    <cellStyle name="Normal 38 2 7 29 2 4" xfId="18797"/>
    <cellStyle name="Normal 38 2 7 29 3" xfId="22519"/>
    <cellStyle name="Normal 38 2 7 29 4" xfId="31895"/>
    <cellStyle name="Normal 38 2 7 29 5" xfId="35618"/>
    <cellStyle name="Normal 38 2 7 29 6" xfId="13385"/>
    <cellStyle name="Normal 38 2 7 3" xfId="842"/>
    <cellStyle name="Normal 38 2 7 3 2" xfId="5172"/>
    <cellStyle name="Normal 38 2 7 3 2 2" xfId="6430"/>
    <cellStyle name="Normal 38 2 7 3 2 2 2" xfId="38038"/>
    <cellStyle name="Normal 38 2 7 3 2 2 3" xfId="25181"/>
    <cellStyle name="Normal 38 2 7 3 2 2 4" xfId="15806"/>
    <cellStyle name="Normal 38 2 7 3 2 3" xfId="36780"/>
    <cellStyle name="Normal 38 2 7 3 2 4" xfId="23923"/>
    <cellStyle name="Normal 38 2 7 3 2 5" xfId="14548"/>
    <cellStyle name="Normal 38 2 7 3 3" xfId="5813"/>
    <cellStyle name="Normal 38 2 7 3 3 2" xfId="37421"/>
    <cellStyle name="Normal 38 2 7 3 3 3" xfId="24564"/>
    <cellStyle name="Normal 38 2 7 3 3 4" xfId="15189"/>
    <cellStyle name="Normal 38 2 7 3 4" xfId="4553"/>
    <cellStyle name="Normal 38 2 7 3 4 2" xfId="36167"/>
    <cellStyle name="Normal 38 2 7 3 4 3" xfId="23309"/>
    <cellStyle name="Normal 38 2 7 3 4 4" xfId="13934"/>
    <cellStyle name="Normal 38 2 7 3 5" xfId="19429"/>
    <cellStyle name="Normal 38 2 7 3 6" xfId="28805"/>
    <cellStyle name="Normal 38 2 7 3 7" xfId="32256"/>
    <cellStyle name="Normal 38 2 7 3 8" xfId="10295"/>
    <cellStyle name="Normal 38 2 7 30" xfId="566"/>
    <cellStyle name="Normal 38 2 7 30 2" xfId="9543"/>
    <cellStyle name="Normal 38 2 7 30 2 2" xfId="41149"/>
    <cellStyle name="Normal 38 2 7 30 2 3" xfId="28292"/>
    <cellStyle name="Normal 38 2 7 30 2 4" xfId="18917"/>
    <cellStyle name="Normal 38 2 7 30 3" xfId="22639"/>
    <cellStyle name="Normal 38 2 7 30 4" xfId="28533"/>
    <cellStyle name="Normal 38 2 7 30 5" xfId="32497"/>
    <cellStyle name="Normal 38 2 7 30 6" xfId="10023"/>
    <cellStyle name="Normal 38 2 7 31" xfId="445"/>
    <cellStyle name="Normal 38 2 7 31 2" xfId="5369"/>
    <cellStyle name="Normal 38 2 7 31 2 2" xfId="36977"/>
    <cellStyle name="Normal 38 2 7 31 2 3" xfId="24120"/>
    <cellStyle name="Normal 38 2 7 31 2 4" xfId="14745"/>
    <cellStyle name="Normal 38 2 7 31 3" xfId="19157"/>
    <cellStyle name="Normal 38 2 7 31 4" xfId="9903"/>
    <cellStyle name="Normal 38 2 7 32" xfId="4127"/>
    <cellStyle name="Normal 38 2 7 32 2" xfId="35741"/>
    <cellStyle name="Normal 38 2 7 32 3" xfId="22883"/>
    <cellStyle name="Normal 38 2 7 32 4" xfId="13508"/>
    <cellStyle name="Normal 38 2 7 33" xfId="19037"/>
    <cellStyle name="Normal 38 2 7 34" xfId="28413"/>
    <cellStyle name="Normal 38 2 7 35" xfId="32015"/>
    <cellStyle name="Normal 38 2 7 36" xfId="9663"/>
    <cellStyle name="Normal 38 2 7 4" xfId="959"/>
    <cellStyle name="Normal 38 2 7 4 2" xfId="5173"/>
    <cellStyle name="Normal 38 2 7 4 2 2" xfId="6431"/>
    <cellStyle name="Normal 38 2 7 4 2 2 2" xfId="38039"/>
    <cellStyle name="Normal 38 2 7 4 2 2 3" xfId="25182"/>
    <cellStyle name="Normal 38 2 7 4 2 2 4" xfId="15807"/>
    <cellStyle name="Normal 38 2 7 4 2 3" xfId="36781"/>
    <cellStyle name="Normal 38 2 7 4 2 4" xfId="23924"/>
    <cellStyle name="Normal 38 2 7 4 2 5" xfId="14549"/>
    <cellStyle name="Normal 38 2 7 4 3" xfId="5988"/>
    <cellStyle name="Normal 38 2 7 4 3 2" xfId="37596"/>
    <cellStyle name="Normal 38 2 7 4 3 3" xfId="24739"/>
    <cellStyle name="Normal 38 2 7 4 3 4" xfId="15364"/>
    <cellStyle name="Normal 38 2 7 4 4" xfId="4729"/>
    <cellStyle name="Normal 38 2 7 4 4 2" xfId="36340"/>
    <cellStyle name="Normal 38 2 7 4 4 3" xfId="23483"/>
    <cellStyle name="Normal 38 2 7 4 4 4" xfId="14108"/>
    <cellStyle name="Normal 38 2 7 4 5" xfId="19545"/>
    <cellStyle name="Normal 38 2 7 4 6" xfId="28921"/>
    <cellStyle name="Normal 38 2 7 4 7" xfId="32645"/>
    <cellStyle name="Normal 38 2 7 4 8" xfId="10411"/>
    <cellStyle name="Normal 38 2 7 5" xfId="1075"/>
    <cellStyle name="Normal 38 2 7 5 2" xfId="6427"/>
    <cellStyle name="Normal 38 2 7 5 2 2" xfId="38035"/>
    <cellStyle name="Normal 38 2 7 5 2 3" xfId="25178"/>
    <cellStyle name="Normal 38 2 7 5 2 4" xfId="15803"/>
    <cellStyle name="Normal 38 2 7 5 3" xfId="5169"/>
    <cellStyle name="Normal 38 2 7 5 3 2" xfId="36777"/>
    <cellStyle name="Normal 38 2 7 5 3 3" xfId="23920"/>
    <cellStyle name="Normal 38 2 7 5 3 4" xfId="14545"/>
    <cellStyle name="Normal 38 2 7 5 4" xfId="19660"/>
    <cellStyle name="Normal 38 2 7 5 5" xfId="29036"/>
    <cellStyle name="Normal 38 2 7 5 6" xfId="32760"/>
    <cellStyle name="Normal 38 2 7 5 7" xfId="10526"/>
    <cellStyle name="Normal 38 2 7 6" xfId="1191"/>
    <cellStyle name="Normal 38 2 7 6 2" xfId="6702"/>
    <cellStyle name="Normal 38 2 7 6 2 2" xfId="38308"/>
    <cellStyle name="Normal 38 2 7 6 2 3" xfId="25451"/>
    <cellStyle name="Normal 38 2 7 6 2 4" xfId="16076"/>
    <cellStyle name="Normal 38 2 7 6 3" xfId="4244"/>
    <cellStyle name="Normal 38 2 7 6 3 2" xfId="35858"/>
    <cellStyle name="Normal 38 2 7 6 3 3" xfId="23000"/>
    <cellStyle name="Normal 38 2 7 6 3 4" xfId="13625"/>
    <cellStyle name="Normal 38 2 7 6 4" xfId="19775"/>
    <cellStyle name="Normal 38 2 7 6 5" xfId="29151"/>
    <cellStyle name="Normal 38 2 7 6 6" xfId="32875"/>
    <cellStyle name="Normal 38 2 7 6 7" xfId="10641"/>
    <cellStyle name="Normal 38 2 7 7" xfId="1306"/>
    <cellStyle name="Normal 38 2 7 7 2" xfId="5500"/>
    <cellStyle name="Normal 38 2 7 7 2 2" xfId="37108"/>
    <cellStyle name="Normal 38 2 7 7 2 3" xfId="24251"/>
    <cellStyle name="Normal 38 2 7 7 2 4" xfId="14876"/>
    <cellStyle name="Normal 38 2 7 7 3" xfId="19889"/>
    <cellStyle name="Normal 38 2 7 7 4" xfId="29265"/>
    <cellStyle name="Normal 38 2 7 7 5" xfId="32989"/>
    <cellStyle name="Normal 38 2 7 7 6" xfId="10755"/>
    <cellStyle name="Normal 38 2 7 8" xfId="1421"/>
    <cellStyle name="Normal 38 2 7 8 2" xfId="6667"/>
    <cellStyle name="Normal 38 2 7 8 2 2" xfId="38274"/>
    <cellStyle name="Normal 38 2 7 8 2 3" xfId="25417"/>
    <cellStyle name="Normal 38 2 7 8 2 4" xfId="16042"/>
    <cellStyle name="Normal 38 2 7 8 3" xfId="20003"/>
    <cellStyle name="Normal 38 2 7 8 4" xfId="29379"/>
    <cellStyle name="Normal 38 2 7 8 5" xfId="33103"/>
    <cellStyle name="Normal 38 2 7 8 6" xfId="10869"/>
    <cellStyle name="Normal 38 2 7 9" xfId="1536"/>
    <cellStyle name="Normal 38 2 7 9 2" xfId="6942"/>
    <cellStyle name="Normal 38 2 7 9 2 2" xfId="38548"/>
    <cellStyle name="Normal 38 2 7 9 2 3" xfId="25691"/>
    <cellStyle name="Normal 38 2 7 9 2 4" xfId="16316"/>
    <cellStyle name="Normal 38 2 7 9 3" xfId="20117"/>
    <cellStyle name="Normal 38 2 7 9 4" xfId="29493"/>
    <cellStyle name="Normal 38 2 7 9 5" xfId="33217"/>
    <cellStyle name="Normal 38 2 7 9 6" xfId="10983"/>
    <cellStyle name="Normal 38 2 8" xfId="236"/>
    <cellStyle name="Normal 38 2 8 2" xfId="598"/>
    <cellStyle name="Normal 38 2 8 2 2" xfId="5175"/>
    <cellStyle name="Normal 38 2 8 2 2 2" xfId="6433"/>
    <cellStyle name="Normal 38 2 8 2 2 2 2" xfId="38041"/>
    <cellStyle name="Normal 38 2 8 2 2 2 3" xfId="25184"/>
    <cellStyle name="Normal 38 2 8 2 2 2 4" xfId="15809"/>
    <cellStyle name="Normal 38 2 8 2 2 3" xfId="36783"/>
    <cellStyle name="Normal 38 2 8 2 2 4" xfId="23926"/>
    <cellStyle name="Normal 38 2 8 2 2 5" xfId="14551"/>
    <cellStyle name="Normal 38 2 8 2 3" xfId="5814"/>
    <cellStyle name="Normal 38 2 8 2 3 2" xfId="37422"/>
    <cellStyle name="Normal 38 2 8 2 3 3" xfId="24565"/>
    <cellStyle name="Normal 38 2 8 2 3 4" xfId="15190"/>
    <cellStyle name="Normal 38 2 8 2 4" xfId="4554"/>
    <cellStyle name="Normal 38 2 8 2 4 2" xfId="36168"/>
    <cellStyle name="Normal 38 2 8 2 4 3" xfId="23310"/>
    <cellStyle name="Normal 38 2 8 2 4 4" xfId="13935"/>
    <cellStyle name="Normal 38 2 8 2 5" xfId="32287"/>
    <cellStyle name="Normal 38 2 8 2 6" xfId="22678"/>
    <cellStyle name="Normal 38 2 8 2 7" xfId="10054"/>
    <cellStyle name="Normal 38 2 8 3" xfId="5174"/>
    <cellStyle name="Normal 38 2 8 3 2" xfId="6432"/>
    <cellStyle name="Normal 38 2 8 3 2 2" xfId="38040"/>
    <cellStyle name="Normal 38 2 8 3 2 3" xfId="25183"/>
    <cellStyle name="Normal 38 2 8 3 2 4" xfId="15808"/>
    <cellStyle name="Normal 38 2 8 3 3" xfId="36782"/>
    <cellStyle name="Normal 38 2 8 3 4" xfId="23925"/>
    <cellStyle name="Normal 38 2 8 3 5" xfId="14550"/>
    <cellStyle name="Normal 38 2 8 4" xfId="5533"/>
    <cellStyle name="Normal 38 2 8 4 2" xfId="37141"/>
    <cellStyle name="Normal 38 2 8 4 3" xfId="24284"/>
    <cellStyle name="Normal 38 2 8 4 4" xfId="14909"/>
    <cellStyle name="Normal 38 2 8 5" xfId="4275"/>
    <cellStyle name="Normal 38 2 8 5 2" xfId="35889"/>
    <cellStyle name="Normal 38 2 8 5 3" xfId="23031"/>
    <cellStyle name="Normal 38 2 8 5 4" xfId="13656"/>
    <cellStyle name="Normal 38 2 8 6" xfId="19188"/>
    <cellStyle name="Normal 38 2 8 7" xfId="28564"/>
    <cellStyle name="Normal 38 2 8 8" xfId="32046"/>
    <cellStyle name="Normal 38 2 8 9" xfId="9694"/>
    <cellStyle name="Normal 38 2 9" xfId="752"/>
    <cellStyle name="Normal 38 2 9 2" xfId="5176"/>
    <cellStyle name="Normal 38 2 9 2 2" xfId="6434"/>
    <cellStyle name="Normal 38 2 9 2 2 2" xfId="38042"/>
    <cellStyle name="Normal 38 2 9 2 2 3" xfId="25185"/>
    <cellStyle name="Normal 38 2 9 2 2 4" xfId="15810"/>
    <cellStyle name="Normal 38 2 9 2 3" xfId="36784"/>
    <cellStyle name="Normal 38 2 9 2 4" xfId="23927"/>
    <cellStyle name="Normal 38 2 9 2 5" xfId="14552"/>
    <cellStyle name="Normal 38 2 9 3" xfId="5815"/>
    <cellStyle name="Normal 38 2 9 3 2" xfId="37423"/>
    <cellStyle name="Normal 38 2 9 3 3" xfId="24566"/>
    <cellStyle name="Normal 38 2 9 3 4" xfId="15191"/>
    <cellStyle name="Normal 38 2 9 4" xfId="4555"/>
    <cellStyle name="Normal 38 2 9 4 2" xfId="36169"/>
    <cellStyle name="Normal 38 2 9 4 3" xfId="23311"/>
    <cellStyle name="Normal 38 2 9 4 4" xfId="13936"/>
    <cellStyle name="Normal 38 2 9 5" xfId="19340"/>
    <cellStyle name="Normal 38 2 9 6" xfId="28716"/>
    <cellStyle name="Normal 38 2 9 7" xfId="32167"/>
    <cellStyle name="Normal 38 2 9 8" xfId="10206"/>
    <cellStyle name="Normal 38 20" xfId="1822"/>
    <cellStyle name="Normal 38 20 2" xfId="7301"/>
    <cellStyle name="Normal 38 20 2 2" xfId="38907"/>
    <cellStyle name="Normal 38 20 2 3" xfId="26050"/>
    <cellStyle name="Normal 38 20 2 4" xfId="16675"/>
    <cellStyle name="Normal 38 20 3" xfId="20397"/>
    <cellStyle name="Normal 38 20 4" xfId="29773"/>
    <cellStyle name="Normal 38 20 5" xfId="33496"/>
    <cellStyle name="Normal 38 20 6" xfId="11263"/>
    <cellStyle name="Normal 38 21" xfId="1847"/>
    <cellStyle name="Normal 38 21 2" xfId="7326"/>
    <cellStyle name="Normal 38 21 2 2" xfId="38932"/>
    <cellStyle name="Normal 38 21 2 3" xfId="26075"/>
    <cellStyle name="Normal 38 21 2 4" xfId="16700"/>
    <cellStyle name="Normal 38 21 3" xfId="20422"/>
    <cellStyle name="Normal 38 21 4" xfId="29798"/>
    <cellStyle name="Normal 38 21 5" xfId="33521"/>
    <cellStyle name="Normal 38 21 6" xfId="11288"/>
    <cellStyle name="Normal 38 22" xfId="1836"/>
    <cellStyle name="Normal 38 22 2" xfId="7315"/>
    <cellStyle name="Normal 38 22 2 2" xfId="38921"/>
    <cellStyle name="Normal 38 22 2 3" xfId="26064"/>
    <cellStyle name="Normal 38 22 2 4" xfId="16689"/>
    <cellStyle name="Normal 38 22 3" xfId="20411"/>
    <cellStyle name="Normal 38 22 4" xfId="29787"/>
    <cellStyle name="Normal 38 22 5" xfId="33510"/>
    <cellStyle name="Normal 38 22 6" xfId="11277"/>
    <cellStyle name="Normal 38 23" xfId="1856"/>
    <cellStyle name="Normal 38 23 2" xfId="7335"/>
    <cellStyle name="Normal 38 23 2 2" xfId="38941"/>
    <cellStyle name="Normal 38 23 2 3" xfId="26084"/>
    <cellStyle name="Normal 38 23 2 4" xfId="16709"/>
    <cellStyle name="Normal 38 23 3" xfId="20431"/>
    <cellStyle name="Normal 38 23 4" xfId="29807"/>
    <cellStyle name="Normal 38 23 5" xfId="33530"/>
    <cellStyle name="Normal 38 23 6" xfId="11297"/>
    <cellStyle name="Normal 38 24" xfId="1829"/>
    <cellStyle name="Normal 38 24 2" xfId="7308"/>
    <cellStyle name="Normal 38 24 2 2" xfId="38914"/>
    <cellStyle name="Normal 38 24 2 3" xfId="26057"/>
    <cellStyle name="Normal 38 24 2 4" xfId="16682"/>
    <cellStyle name="Normal 38 24 3" xfId="20404"/>
    <cellStyle name="Normal 38 24 4" xfId="29780"/>
    <cellStyle name="Normal 38 24 5" xfId="33503"/>
    <cellStyle name="Normal 38 24 6" xfId="11270"/>
    <cellStyle name="Normal 38 25" xfId="2223"/>
    <cellStyle name="Normal 38 25 2" xfId="7699"/>
    <cellStyle name="Normal 38 25 2 2" xfId="39305"/>
    <cellStyle name="Normal 38 25 2 3" xfId="26448"/>
    <cellStyle name="Normal 38 25 2 4" xfId="17073"/>
    <cellStyle name="Normal 38 25 3" xfId="20795"/>
    <cellStyle name="Normal 38 25 4" xfId="30171"/>
    <cellStyle name="Normal 38 25 5" xfId="33894"/>
    <cellStyle name="Normal 38 25 6" xfId="11661"/>
    <cellStyle name="Normal 38 26" xfId="2691"/>
    <cellStyle name="Normal 38 26 2" xfId="8163"/>
    <cellStyle name="Normal 38 26 2 2" xfId="39769"/>
    <cellStyle name="Normal 38 26 2 3" xfId="26912"/>
    <cellStyle name="Normal 38 26 2 4" xfId="17537"/>
    <cellStyle name="Normal 38 26 3" xfId="21259"/>
    <cellStyle name="Normal 38 26 4" xfId="30635"/>
    <cellStyle name="Normal 38 26 5" xfId="34358"/>
    <cellStyle name="Normal 38 26 6" xfId="12125"/>
    <cellStyle name="Normal 38 27" xfId="2222"/>
    <cellStyle name="Normal 38 27 2" xfId="7698"/>
    <cellStyle name="Normal 38 27 2 2" xfId="39304"/>
    <cellStyle name="Normal 38 27 2 3" xfId="26447"/>
    <cellStyle name="Normal 38 27 2 4" xfId="17072"/>
    <cellStyle name="Normal 38 27 3" xfId="20794"/>
    <cellStyle name="Normal 38 27 4" xfId="30170"/>
    <cellStyle name="Normal 38 27 5" xfId="33893"/>
    <cellStyle name="Normal 38 27 6" xfId="11660"/>
    <cellStyle name="Normal 38 28" xfId="1828"/>
    <cellStyle name="Normal 38 28 2" xfId="7307"/>
    <cellStyle name="Normal 38 28 2 2" xfId="38913"/>
    <cellStyle name="Normal 38 28 2 3" xfId="26056"/>
    <cellStyle name="Normal 38 28 2 4" xfId="16681"/>
    <cellStyle name="Normal 38 28 3" xfId="20403"/>
    <cellStyle name="Normal 38 28 4" xfId="29779"/>
    <cellStyle name="Normal 38 28 5" xfId="33502"/>
    <cellStyle name="Normal 38 28 6" xfId="11269"/>
    <cellStyle name="Normal 38 29" xfId="1852"/>
    <cellStyle name="Normal 38 29 2" xfId="7331"/>
    <cellStyle name="Normal 38 29 2 2" xfId="38937"/>
    <cellStyle name="Normal 38 29 2 3" xfId="26080"/>
    <cellStyle name="Normal 38 29 2 4" xfId="16705"/>
    <cellStyle name="Normal 38 29 3" xfId="20427"/>
    <cellStyle name="Normal 38 29 4" xfId="29803"/>
    <cellStyle name="Normal 38 29 5" xfId="33526"/>
    <cellStyle name="Normal 38 29 6" xfId="11293"/>
    <cellStyle name="Normal 38 3" xfId="128"/>
    <cellStyle name="Normal 38 3 10" xfId="1460"/>
    <cellStyle name="Normal 38 3 10 2" xfId="6871"/>
    <cellStyle name="Normal 38 3 10 2 2" xfId="38477"/>
    <cellStyle name="Normal 38 3 10 2 3" xfId="25620"/>
    <cellStyle name="Normal 38 3 10 2 4" xfId="16245"/>
    <cellStyle name="Normal 38 3 10 3" xfId="20041"/>
    <cellStyle name="Normal 38 3 10 4" xfId="29417"/>
    <cellStyle name="Normal 38 3 10 5" xfId="33141"/>
    <cellStyle name="Normal 38 3 10 6" xfId="10907"/>
    <cellStyle name="Normal 38 3 11" xfId="1592"/>
    <cellStyle name="Normal 38 3 11 2" xfId="7072"/>
    <cellStyle name="Normal 38 3 11 2 2" xfId="38678"/>
    <cellStyle name="Normal 38 3 11 2 3" xfId="25821"/>
    <cellStyle name="Normal 38 3 11 2 4" xfId="16446"/>
    <cellStyle name="Normal 38 3 11 3" xfId="20168"/>
    <cellStyle name="Normal 38 3 11 4" xfId="29544"/>
    <cellStyle name="Normal 38 3 11 5" xfId="33267"/>
    <cellStyle name="Normal 38 3 11 6" xfId="11034"/>
    <cellStyle name="Normal 38 3 12" xfId="1708"/>
    <cellStyle name="Normal 38 3 12 2" xfId="7187"/>
    <cellStyle name="Normal 38 3 12 2 2" xfId="38793"/>
    <cellStyle name="Normal 38 3 12 2 3" xfId="25936"/>
    <cellStyle name="Normal 38 3 12 2 4" xfId="16561"/>
    <cellStyle name="Normal 38 3 12 3" xfId="20283"/>
    <cellStyle name="Normal 38 3 12 4" xfId="29659"/>
    <cellStyle name="Normal 38 3 12 5" xfId="33382"/>
    <cellStyle name="Normal 38 3 12 6" xfId="11149"/>
    <cellStyle name="Normal 38 3 13" xfId="1882"/>
    <cellStyle name="Normal 38 3 13 2" xfId="7360"/>
    <cellStyle name="Normal 38 3 13 2 2" xfId="38966"/>
    <cellStyle name="Normal 38 3 13 2 3" xfId="26109"/>
    <cellStyle name="Normal 38 3 13 2 4" xfId="16734"/>
    <cellStyle name="Normal 38 3 13 3" xfId="20456"/>
    <cellStyle name="Normal 38 3 13 4" xfId="29832"/>
    <cellStyle name="Normal 38 3 13 5" xfId="33555"/>
    <cellStyle name="Normal 38 3 13 6" xfId="11322"/>
    <cellStyle name="Normal 38 3 14" xfId="2000"/>
    <cellStyle name="Normal 38 3 14 2" xfId="7477"/>
    <cellStyle name="Normal 38 3 14 2 2" xfId="39083"/>
    <cellStyle name="Normal 38 3 14 2 3" xfId="26226"/>
    <cellStyle name="Normal 38 3 14 2 4" xfId="16851"/>
    <cellStyle name="Normal 38 3 14 3" xfId="20573"/>
    <cellStyle name="Normal 38 3 14 4" xfId="29949"/>
    <cellStyle name="Normal 38 3 14 5" xfId="33672"/>
    <cellStyle name="Normal 38 3 14 6" xfId="11439"/>
    <cellStyle name="Normal 38 3 15" xfId="2117"/>
    <cellStyle name="Normal 38 3 15 2" xfId="7593"/>
    <cellStyle name="Normal 38 3 15 2 2" xfId="39199"/>
    <cellStyle name="Normal 38 3 15 2 3" xfId="26342"/>
    <cellStyle name="Normal 38 3 15 2 4" xfId="16967"/>
    <cellStyle name="Normal 38 3 15 3" xfId="20689"/>
    <cellStyle name="Normal 38 3 15 4" xfId="30065"/>
    <cellStyle name="Normal 38 3 15 5" xfId="33788"/>
    <cellStyle name="Normal 38 3 15 6" xfId="11555"/>
    <cellStyle name="Normal 38 3 16" xfId="2236"/>
    <cellStyle name="Normal 38 3 16 2" xfId="7711"/>
    <cellStyle name="Normal 38 3 16 2 2" xfId="39317"/>
    <cellStyle name="Normal 38 3 16 2 3" xfId="26460"/>
    <cellStyle name="Normal 38 3 16 2 4" xfId="17085"/>
    <cellStyle name="Normal 38 3 16 3" xfId="20807"/>
    <cellStyle name="Normal 38 3 16 4" xfId="30183"/>
    <cellStyle name="Normal 38 3 16 5" xfId="33906"/>
    <cellStyle name="Normal 38 3 16 6" xfId="11673"/>
    <cellStyle name="Normal 38 3 17" xfId="2355"/>
    <cellStyle name="Normal 38 3 17 2" xfId="7829"/>
    <cellStyle name="Normal 38 3 17 2 2" xfId="39435"/>
    <cellStyle name="Normal 38 3 17 2 3" xfId="26578"/>
    <cellStyle name="Normal 38 3 17 2 4" xfId="17203"/>
    <cellStyle name="Normal 38 3 17 3" xfId="20925"/>
    <cellStyle name="Normal 38 3 17 4" xfId="30301"/>
    <cellStyle name="Normal 38 3 17 5" xfId="34024"/>
    <cellStyle name="Normal 38 3 17 6" xfId="11791"/>
    <cellStyle name="Normal 38 3 18" xfId="2472"/>
    <cellStyle name="Normal 38 3 18 2" xfId="7945"/>
    <cellStyle name="Normal 38 3 18 2 2" xfId="39551"/>
    <cellStyle name="Normal 38 3 18 2 3" xfId="26694"/>
    <cellStyle name="Normal 38 3 18 2 4" xfId="17319"/>
    <cellStyle name="Normal 38 3 18 3" xfId="21041"/>
    <cellStyle name="Normal 38 3 18 4" xfId="30417"/>
    <cellStyle name="Normal 38 3 18 5" xfId="34140"/>
    <cellStyle name="Normal 38 3 18 6" xfId="11907"/>
    <cellStyle name="Normal 38 3 19" xfId="2590"/>
    <cellStyle name="Normal 38 3 19 2" xfId="8062"/>
    <cellStyle name="Normal 38 3 19 2 2" xfId="39668"/>
    <cellStyle name="Normal 38 3 19 2 3" xfId="26811"/>
    <cellStyle name="Normal 38 3 19 2 4" xfId="17436"/>
    <cellStyle name="Normal 38 3 19 3" xfId="21158"/>
    <cellStyle name="Normal 38 3 19 4" xfId="30534"/>
    <cellStyle name="Normal 38 3 19 5" xfId="34257"/>
    <cellStyle name="Normal 38 3 19 6" xfId="12024"/>
    <cellStyle name="Normal 38 3 2" xfId="210"/>
    <cellStyle name="Normal 38 3 2 10" xfId="1674"/>
    <cellStyle name="Normal 38 3 2 10 2" xfId="7154"/>
    <cellStyle name="Normal 38 3 2 10 2 2" xfId="38760"/>
    <cellStyle name="Normal 38 3 2 10 2 3" xfId="25903"/>
    <cellStyle name="Normal 38 3 2 10 2 4" xfId="16528"/>
    <cellStyle name="Normal 38 3 2 10 3" xfId="20250"/>
    <cellStyle name="Normal 38 3 2 10 4" xfId="29626"/>
    <cellStyle name="Normal 38 3 2 10 5" xfId="33349"/>
    <cellStyle name="Normal 38 3 2 10 6" xfId="11116"/>
    <cellStyle name="Normal 38 3 2 11" xfId="1790"/>
    <cellStyle name="Normal 38 3 2 11 2" xfId="7269"/>
    <cellStyle name="Normal 38 3 2 11 2 2" xfId="38875"/>
    <cellStyle name="Normal 38 3 2 11 2 3" xfId="26018"/>
    <cellStyle name="Normal 38 3 2 11 2 4" xfId="16643"/>
    <cellStyle name="Normal 38 3 2 11 3" xfId="20365"/>
    <cellStyle name="Normal 38 3 2 11 4" xfId="29741"/>
    <cellStyle name="Normal 38 3 2 11 5" xfId="33464"/>
    <cellStyle name="Normal 38 3 2 11 6" xfId="11231"/>
    <cellStyle name="Normal 38 3 2 12" xfId="1964"/>
    <cellStyle name="Normal 38 3 2 12 2" xfId="7442"/>
    <cellStyle name="Normal 38 3 2 12 2 2" xfId="39048"/>
    <cellStyle name="Normal 38 3 2 12 2 3" xfId="26191"/>
    <cellStyle name="Normal 38 3 2 12 2 4" xfId="16816"/>
    <cellStyle name="Normal 38 3 2 12 3" xfId="20538"/>
    <cellStyle name="Normal 38 3 2 12 4" xfId="29914"/>
    <cellStyle name="Normal 38 3 2 12 5" xfId="33637"/>
    <cellStyle name="Normal 38 3 2 12 6" xfId="11404"/>
    <cellStyle name="Normal 38 3 2 13" xfId="2082"/>
    <cellStyle name="Normal 38 3 2 13 2" xfId="7559"/>
    <cellStyle name="Normal 38 3 2 13 2 2" xfId="39165"/>
    <cellStyle name="Normal 38 3 2 13 2 3" xfId="26308"/>
    <cellStyle name="Normal 38 3 2 13 2 4" xfId="16933"/>
    <cellStyle name="Normal 38 3 2 13 3" xfId="20655"/>
    <cellStyle name="Normal 38 3 2 13 4" xfId="30031"/>
    <cellStyle name="Normal 38 3 2 13 5" xfId="33754"/>
    <cellStyle name="Normal 38 3 2 13 6" xfId="11521"/>
    <cellStyle name="Normal 38 3 2 14" xfId="2199"/>
    <cellStyle name="Normal 38 3 2 14 2" xfId="7675"/>
    <cellStyle name="Normal 38 3 2 14 2 2" xfId="39281"/>
    <cellStyle name="Normal 38 3 2 14 2 3" xfId="26424"/>
    <cellStyle name="Normal 38 3 2 14 2 4" xfId="17049"/>
    <cellStyle name="Normal 38 3 2 14 3" xfId="20771"/>
    <cellStyle name="Normal 38 3 2 14 4" xfId="30147"/>
    <cellStyle name="Normal 38 3 2 14 5" xfId="33870"/>
    <cellStyle name="Normal 38 3 2 14 6" xfId="11637"/>
    <cellStyle name="Normal 38 3 2 15" xfId="2318"/>
    <cellStyle name="Normal 38 3 2 15 2" xfId="7793"/>
    <cellStyle name="Normal 38 3 2 15 2 2" xfId="39399"/>
    <cellStyle name="Normal 38 3 2 15 2 3" xfId="26542"/>
    <cellStyle name="Normal 38 3 2 15 2 4" xfId="17167"/>
    <cellStyle name="Normal 38 3 2 15 3" xfId="20889"/>
    <cellStyle name="Normal 38 3 2 15 4" xfId="30265"/>
    <cellStyle name="Normal 38 3 2 15 5" xfId="33988"/>
    <cellStyle name="Normal 38 3 2 15 6" xfId="11755"/>
    <cellStyle name="Normal 38 3 2 16" xfId="2437"/>
    <cellStyle name="Normal 38 3 2 16 2" xfId="7911"/>
    <cellStyle name="Normal 38 3 2 16 2 2" xfId="39517"/>
    <cellStyle name="Normal 38 3 2 16 2 3" xfId="26660"/>
    <cellStyle name="Normal 38 3 2 16 2 4" xfId="17285"/>
    <cellStyle name="Normal 38 3 2 16 3" xfId="21007"/>
    <cellStyle name="Normal 38 3 2 16 4" xfId="30383"/>
    <cellStyle name="Normal 38 3 2 16 5" xfId="34106"/>
    <cellStyle name="Normal 38 3 2 16 6" xfId="11873"/>
    <cellStyle name="Normal 38 3 2 17" xfId="2554"/>
    <cellStyle name="Normal 38 3 2 17 2" xfId="8027"/>
    <cellStyle name="Normal 38 3 2 17 2 2" xfId="39633"/>
    <cellStyle name="Normal 38 3 2 17 2 3" xfId="26776"/>
    <cellStyle name="Normal 38 3 2 17 2 4" xfId="17401"/>
    <cellStyle name="Normal 38 3 2 17 3" xfId="21123"/>
    <cellStyle name="Normal 38 3 2 17 4" xfId="30499"/>
    <cellStyle name="Normal 38 3 2 17 5" xfId="34222"/>
    <cellStyle name="Normal 38 3 2 17 6" xfId="11989"/>
    <cellStyle name="Normal 38 3 2 18" xfId="2672"/>
    <cellStyle name="Normal 38 3 2 18 2" xfId="8144"/>
    <cellStyle name="Normal 38 3 2 18 2 2" xfId="39750"/>
    <cellStyle name="Normal 38 3 2 18 2 3" xfId="26893"/>
    <cellStyle name="Normal 38 3 2 18 2 4" xfId="17518"/>
    <cellStyle name="Normal 38 3 2 18 3" xfId="21240"/>
    <cellStyle name="Normal 38 3 2 18 4" xfId="30616"/>
    <cellStyle name="Normal 38 3 2 18 5" xfId="34339"/>
    <cellStyle name="Normal 38 3 2 18 6" xfId="12106"/>
    <cellStyle name="Normal 38 3 2 19" xfId="2792"/>
    <cellStyle name="Normal 38 3 2 19 2" xfId="8263"/>
    <cellStyle name="Normal 38 3 2 19 2 2" xfId="39869"/>
    <cellStyle name="Normal 38 3 2 19 2 3" xfId="27012"/>
    <cellStyle name="Normal 38 3 2 19 2 4" xfId="17637"/>
    <cellStyle name="Normal 38 3 2 19 3" xfId="21359"/>
    <cellStyle name="Normal 38 3 2 19 4" xfId="30735"/>
    <cellStyle name="Normal 38 3 2 19 5" xfId="34458"/>
    <cellStyle name="Normal 38 3 2 19 6" xfId="12225"/>
    <cellStyle name="Normal 38 3 2 2" xfId="331"/>
    <cellStyle name="Normal 38 3 2 2 2" xfId="673"/>
    <cellStyle name="Normal 38 3 2 2 2 2" xfId="5180"/>
    <cellStyle name="Normal 38 3 2 2 2 2 2" xfId="6438"/>
    <cellStyle name="Normal 38 3 2 2 2 2 2 2" xfId="38046"/>
    <cellStyle name="Normal 38 3 2 2 2 2 2 3" xfId="25189"/>
    <cellStyle name="Normal 38 3 2 2 2 2 2 4" xfId="15814"/>
    <cellStyle name="Normal 38 3 2 2 2 2 3" xfId="36788"/>
    <cellStyle name="Normal 38 3 2 2 2 2 4" xfId="23931"/>
    <cellStyle name="Normal 38 3 2 2 2 2 5" xfId="14556"/>
    <cellStyle name="Normal 38 3 2 2 2 3" xfId="5816"/>
    <cellStyle name="Normal 38 3 2 2 2 3 2" xfId="37424"/>
    <cellStyle name="Normal 38 3 2 2 2 3 3" xfId="24567"/>
    <cellStyle name="Normal 38 3 2 2 2 3 4" xfId="15192"/>
    <cellStyle name="Normal 38 3 2 2 2 4" xfId="4556"/>
    <cellStyle name="Normal 38 3 2 2 2 4 2" xfId="36170"/>
    <cellStyle name="Normal 38 3 2 2 2 4 3" xfId="23312"/>
    <cellStyle name="Normal 38 3 2 2 2 4 4" xfId="13937"/>
    <cellStyle name="Normal 38 3 2 2 2 5" xfId="32382"/>
    <cellStyle name="Normal 38 3 2 2 2 6" xfId="22773"/>
    <cellStyle name="Normal 38 3 2 2 2 7" xfId="10127"/>
    <cellStyle name="Normal 38 3 2 2 3" xfId="5179"/>
    <cellStyle name="Normal 38 3 2 2 3 2" xfId="6437"/>
    <cellStyle name="Normal 38 3 2 2 3 2 2" xfId="38045"/>
    <cellStyle name="Normal 38 3 2 2 3 2 3" xfId="25188"/>
    <cellStyle name="Normal 38 3 2 2 3 2 4" xfId="15813"/>
    <cellStyle name="Normal 38 3 2 2 3 3" xfId="36787"/>
    <cellStyle name="Normal 38 3 2 2 3 4" xfId="23930"/>
    <cellStyle name="Normal 38 3 2 2 3 5" xfId="14555"/>
    <cellStyle name="Normal 38 3 2 2 4" xfId="5608"/>
    <cellStyle name="Normal 38 3 2 2 4 2" xfId="37216"/>
    <cellStyle name="Normal 38 3 2 2 4 3" xfId="24359"/>
    <cellStyle name="Normal 38 3 2 2 4 4" xfId="14984"/>
    <cellStyle name="Normal 38 3 2 2 5" xfId="4348"/>
    <cellStyle name="Normal 38 3 2 2 5 2" xfId="35962"/>
    <cellStyle name="Normal 38 3 2 2 5 3" xfId="23104"/>
    <cellStyle name="Normal 38 3 2 2 5 4" xfId="13729"/>
    <cellStyle name="Normal 38 3 2 2 6" xfId="19261"/>
    <cellStyle name="Normal 38 3 2 2 7" xfId="28637"/>
    <cellStyle name="Normal 38 3 2 2 8" xfId="32141"/>
    <cellStyle name="Normal 38 3 2 2 9" xfId="9789"/>
    <cellStyle name="Normal 38 3 2 20" xfId="2907"/>
    <cellStyle name="Normal 38 3 2 20 2" xfId="8377"/>
    <cellStyle name="Normal 38 3 2 20 2 2" xfId="39983"/>
    <cellStyle name="Normal 38 3 2 20 2 3" xfId="27126"/>
    <cellStyle name="Normal 38 3 2 20 2 4" xfId="17751"/>
    <cellStyle name="Normal 38 3 2 20 3" xfId="21473"/>
    <cellStyle name="Normal 38 3 2 20 4" xfId="30849"/>
    <cellStyle name="Normal 38 3 2 20 5" xfId="34572"/>
    <cellStyle name="Normal 38 3 2 20 6" xfId="12339"/>
    <cellStyle name="Normal 38 3 2 21" xfId="3022"/>
    <cellStyle name="Normal 38 3 2 21 2" xfId="8491"/>
    <cellStyle name="Normal 38 3 2 21 2 2" xfId="40097"/>
    <cellStyle name="Normal 38 3 2 21 2 3" xfId="27240"/>
    <cellStyle name="Normal 38 3 2 21 2 4" xfId="17865"/>
    <cellStyle name="Normal 38 3 2 21 3" xfId="21587"/>
    <cellStyle name="Normal 38 3 2 21 4" xfId="30963"/>
    <cellStyle name="Normal 38 3 2 21 5" xfId="34686"/>
    <cellStyle name="Normal 38 3 2 21 6" xfId="12453"/>
    <cellStyle name="Normal 38 3 2 22" xfId="3137"/>
    <cellStyle name="Normal 38 3 2 22 2" xfId="8605"/>
    <cellStyle name="Normal 38 3 2 22 2 2" xfId="40211"/>
    <cellStyle name="Normal 38 3 2 22 2 3" xfId="27354"/>
    <cellStyle name="Normal 38 3 2 22 2 4" xfId="17979"/>
    <cellStyle name="Normal 38 3 2 22 3" xfId="21701"/>
    <cellStyle name="Normal 38 3 2 22 4" xfId="31077"/>
    <cellStyle name="Normal 38 3 2 22 5" xfId="34800"/>
    <cellStyle name="Normal 38 3 2 22 6" xfId="12567"/>
    <cellStyle name="Normal 38 3 2 23" xfId="3252"/>
    <cellStyle name="Normal 38 3 2 23 2" xfId="8719"/>
    <cellStyle name="Normal 38 3 2 23 2 2" xfId="40325"/>
    <cellStyle name="Normal 38 3 2 23 2 3" xfId="27468"/>
    <cellStyle name="Normal 38 3 2 23 2 4" xfId="18093"/>
    <cellStyle name="Normal 38 3 2 23 3" xfId="21815"/>
    <cellStyle name="Normal 38 3 2 23 4" xfId="31191"/>
    <cellStyle name="Normal 38 3 2 23 5" xfId="34914"/>
    <cellStyle name="Normal 38 3 2 23 6" xfId="12681"/>
    <cellStyle name="Normal 38 3 2 24" xfId="3367"/>
    <cellStyle name="Normal 38 3 2 24 2" xfId="8833"/>
    <cellStyle name="Normal 38 3 2 24 2 2" xfId="40439"/>
    <cellStyle name="Normal 38 3 2 24 2 3" xfId="27582"/>
    <cellStyle name="Normal 38 3 2 24 2 4" xfId="18207"/>
    <cellStyle name="Normal 38 3 2 24 3" xfId="21929"/>
    <cellStyle name="Normal 38 3 2 24 4" xfId="31305"/>
    <cellStyle name="Normal 38 3 2 24 5" xfId="35028"/>
    <cellStyle name="Normal 38 3 2 24 6" xfId="12795"/>
    <cellStyle name="Normal 38 3 2 25" xfId="3485"/>
    <cellStyle name="Normal 38 3 2 25 2" xfId="8950"/>
    <cellStyle name="Normal 38 3 2 25 2 2" xfId="40556"/>
    <cellStyle name="Normal 38 3 2 25 2 3" xfId="27699"/>
    <cellStyle name="Normal 38 3 2 25 2 4" xfId="18324"/>
    <cellStyle name="Normal 38 3 2 25 3" xfId="22046"/>
    <cellStyle name="Normal 38 3 2 25 4" xfId="31422"/>
    <cellStyle name="Normal 38 3 2 25 5" xfId="35145"/>
    <cellStyle name="Normal 38 3 2 25 6" xfId="12912"/>
    <cellStyle name="Normal 38 3 2 26" xfId="3605"/>
    <cellStyle name="Normal 38 3 2 26 2" xfId="9069"/>
    <cellStyle name="Normal 38 3 2 26 2 2" xfId="40675"/>
    <cellStyle name="Normal 38 3 2 26 2 3" xfId="27818"/>
    <cellStyle name="Normal 38 3 2 26 2 4" xfId="18443"/>
    <cellStyle name="Normal 38 3 2 26 3" xfId="22165"/>
    <cellStyle name="Normal 38 3 2 26 4" xfId="31541"/>
    <cellStyle name="Normal 38 3 2 26 5" xfId="35264"/>
    <cellStyle name="Normal 38 3 2 26 6" xfId="13031"/>
    <cellStyle name="Normal 38 3 2 27" xfId="3737"/>
    <cellStyle name="Normal 38 3 2 27 2" xfId="9200"/>
    <cellStyle name="Normal 38 3 2 27 2 2" xfId="40806"/>
    <cellStyle name="Normal 38 3 2 27 2 3" xfId="27949"/>
    <cellStyle name="Normal 38 3 2 27 2 4" xfId="18574"/>
    <cellStyle name="Normal 38 3 2 27 3" xfId="22296"/>
    <cellStyle name="Normal 38 3 2 27 4" xfId="31672"/>
    <cellStyle name="Normal 38 3 2 27 5" xfId="35395"/>
    <cellStyle name="Normal 38 3 2 27 6" xfId="13162"/>
    <cellStyle name="Normal 38 3 2 28" xfId="3853"/>
    <cellStyle name="Normal 38 3 2 28 2" xfId="9315"/>
    <cellStyle name="Normal 38 3 2 28 2 2" xfId="40921"/>
    <cellStyle name="Normal 38 3 2 28 2 3" xfId="28064"/>
    <cellStyle name="Normal 38 3 2 28 2 4" xfId="18689"/>
    <cellStyle name="Normal 38 3 2 28 3" xfId="22411"/>
    <cellStyle name="Normal 38 3 2 28 4" xfId="31787"/>
    <cellStyle name="Normal 38 3 2 28 5" xfId="35510"/>
    <cellStyle name="Normal 38 3 2 28 6" xfId="13277"/>
    <cellStyle name="Normal 38 3 2 29" xfId="3968"/>
    <cellStyle name="Normal 38 3 2 29 2" xfId="9429"/>
    <cellStyle name="Normal 38 3 2 29 2 2" xfId="41035"/>
    <cellStyle name="Normal 38 3 2 29 2 3" xfId="28178"/>
    <cellStyle name="Normal 38 3 2 29 2 4" xfId="18803"/>
    <cellStyle name="Normal 38 3 2 29 3" xfId="22525"/>
    <cellStyle name="Normal 38 3 2 29 4" xfId="31901"/>
    <cellStyle name="Normal 38 3 2 29 5" xfId="35624"/>
    <cellStyle name="Normal 38 3 2 29 6" xfId="13391"/>
    <cellStyle name="Normal 38 3 2 3" xfId="848"/>
    <cellStyle name="Normal 38 3 2 3 2" xfId="5181"/>
    <cellStyle name="Normal 38 3 2 3 2 2" xfId="6439"/>
    <cellStyle name="Normal 38 3 2 3 2 2 2" xfId="38047"/>
    <cellStyle name="Normal 38 3 2 3 2 2 3" xfId="25190"/>
    <cellStyle name="Normal 38 3 2 3 2 2 4" xfId="15815"/>
    <cellStyle name="Normal 38 3 2 3 2 3" xfId="36789"/>
    <cellStyle name="Normal 38 3 2 3 2 4" xfId="23932"/>
    <cellStyle name="Normal 38 3 2 3 2 5" xfId="14557"/>
    <cellStyle name="Normal 38 3 2 3 3" xfId="5817"/>
    <cellStyle name="Normal 38 3 2 3 3 2" xfId="37425"/>
    <cellStyle name="Normal 38 3 2 3 3 3" xfId="24568"/>
    <cellStyle name="Normal 38 3 2 3 3 4" xfId="15193"/>
    <cellStyle name="Normal 38 3 2 3 4" xfId="4557"/>
    <cellStyle name="Normal 38 3 2 3 4 2" xfId="36171"/>
    <cellStyle name="Normal 38 3 2 3 4 3" xfId="23313"/>
    <cellStyle name="Normal 38 3 2 3 4 4" xfId="13938"/>
    <cellStyle name="Normal 38 3 2 3 5" xfId="19435"/>
    <cellStyle name="Normal 38 3 2 3 6" xfId="28811"/>
    <cellStyle name="Normal 38 3 2 3 7" xfId="32262"/>
    <cellStyle name="Normal 38 3 2 3 8" xfId="10301"/>
    <cellStyle name="Normal 38 3 2 30" xfId="572"/>
    <cellStyle name="Normal 38 3 2 30 2" xfId="9549"/>
    <cellStyle name="Normal 38 3 2 30 2 2" xfId="41155"/>
    <cellStyle name="Normal 38 3 2 30 2 3" xfId="28298"/>
    <cellStyle name="Normal 38 3 2 30 2 4" xfId="18923"/>
    <cellStyle name="Normal 38 3 2 30 3" xfId="22645"/>
    <cellStyle name="Normal 38 3 2 30 4" xfId="28539"/>
    <cellStyle name="Normal 38 3 2 30 5" xfId="32503"/>
    <cellStyle name="Normal 38 3 2 30 6" xfId="10029"/>
    <cellStyle name="Normal 38 3 2 31" xfId="451"/>
    <cellStyle name="Normal 38 3 2 31 2" xfId="6741"/>
    <cellStyle name="Normal 38 3 2 31 2 2" xfId="38347"/>
    <cellStyle name="Normal 38 3 2 31 2 3" xfId="25490"/>
    <cellStyle name="Normal 38 3 2 31 2 4" xfId="16115"/>
    <cellStyle name="Normal 38 3 2 31 3" xfId="19163"/>
    <cellStyle name="Normal 38 3 2 31 4" xfId="9909"/>
    <cellStyle name="Normal 38 3 2 32" xfId="4133"/>
    <cellStyle name="Normal 38 3 2 32 2" xfId="35747"/>
    <cellStyle name="Normal 38 3 2 32 3" xfId="22889"/>
    <cellStyle name="Normal 38 3 2 32 4" xfId="13514"/>
    <cellStyle name="Normal 38 3 2 33" xfId="19043"/>
    <cellStyle name="Normal 38 3 2 34" xfId="28419"/>
    <cellStyle name="Normal 38 3 2 35" xfId="32021"/>
    <cellStyle name="Normal 38 3 2 36" xfId="9669"/>
    <cellStyle name="Normal 38 3 2 4" xfId="965"/>
    <cellStyle name="Normal 38 3 2 4 2" xfId="5182"/>
    <cellStyle name="Normal 38 3 2 4 2 2" xfId="6440"/>
    <cellStyle name="Normal 38 3 2 4 2 2 2" xfId="38048"/>
    <cellStyle name="Normal 38 3 2 4 2 2 3" xfId="25191"/>
    <cellStyle name="Normal 38 3 2 4 2 2 4" xfId="15816"/>
    <cellStyle name="Normal 38 3 2 4 2 3" xfId="36790"/>
    <cellStyle name="Normal 38 3 2 4 2 4" xfId="23933"/>
    <cellStyle name="Normal 38 3 2 4 2 5" xfId="14558"/>
    <cellStyle name="Normal 38 3 2 4 3" xfId="5994"/>
    <cellStyle name="Normal 38 3 2 4 3 2" xfId="37602"/>
    <cellStyle name="Normal 38 3 2 4 3 3" xfId="24745"/>
    <cellStyle name="Normal 38 3 2 4 3 4" xfId="15370"/>
    <cellStyle name="Normal 38 3 2 4 4" xfId="4735"/>
    <cellStyle name="Normal 38 3 2 4 4 2" xfId="36346"/>
    <cellStyle name="Normal 38 3 2 4 4 3" xfId="23489"/>
    <cellStyle name="Normal 38 3 2 4 4 4" xfId="14114"/>
    <cellStyle name="Normal 38 3 2 4 5" xfId="19551"/>
    <cellStyle name="Normal 38 3 2 4 6" xfId="28927"/>
    <cellStyle name="Normal 38 3 2 4 7" xfId="32651"/>
    <cellStyle name="Normal 38 3 2 4 8" xfId="10417"/>
    <cellStyle name="Normal 38 3 2 5" xfId="1081"/>
    <cellStyle name="Normal 38 3 2 5 2" xfId="6436"/>
    <cellStyle name="Normal 38 3 2 5 2 2" xfId="38044"/>
    <cellStyle name="Normal 38 3 2 5 2 3" xfId="25187"/>
    <cellStyle name="Normal 38 3 2 5 2 4" xfId="15812"/>
    <cellStyle name="Normal 38 3 2 5 3" xfId="5178"/>
    <cellStyle name="Normal 38 3 2 5 3 2" xfId="36786"/>
    <cellStyle name="Normal 38 3 2 5 3 3" xfId="23929"/>
    <cellStyle name="Normal 38 3 2 5 3 4" xfId="14554"/>
    <cellStyle name="Normal 38 3 2 5 4" xfId="19666"/>
    <cellStyle name="Normal 38 3 2 5 5" xfId="29042"/>
    <cellStyle name="Normal 38 3 2 5 6" xfId="32766"/>
    <cellStyle name="Normal 38 3 2 5 7" xfId="10532"/>
    <cellStyle name="Normal 38 3 2 6" xfId="1197"/>
    <cellStyle name="Normal 38 3 2 6 2" xfId="6734"/>
    <cellStyle name="Normal 38 3 2 6 2 2" xfId="38340"/>
    <cellStyle name="Normal 38 3 2 6 2 3" xfId="25483"/>
    <cellStyle name="Normal 38 3 2 6 2 4" xfId="16108"/>
    <cellStyle name="Normal 38 3 2 6 3" xfId="4250"/>
    <cellStyle name="Normal 38 3 2 6 3 2" xfId="35864"/>
    <cellStyle name="Normal 38 3 2 6 3 3" xfId="23006"/>
    <cellStyle name="Normal 38 3 2 6 3 4" xfId="13631"/>
    <cellStyle name="Normal 38 3 2 6 4" xfId="19781"/>
    <cellStyle name="Normal 38 3 2 6 5" xfId="29157"/>
    <cellStyle name="Normal 38 3 2 6 6" xfId="32881"/>
    <cellStyle name="Normal 38 3 2 6 7" xfId="10647"/>
    <cellStyle name="Normal 38 3 2 7" xfId="1312"/>
    <cellStyle name="Normal 38 3 2 7 2" xfId="5506"/>
    <cellStyle name="Normal 38 3 2 7 2 2" xfId="37114"/>
    <cellStyle name="Normal 38 3 2 7 2 3" xfId="24257"/>
    <cellStyle name="Normal 38 3 2 7 2 4" xfId="14882"/>
    <cellStyle name="Normal 38 3 2 7 3" xfId="19895"/>
    <cellStyle name="Normal 38 3 2 7 4" xfId="29271"/>
    <cellStyle name="Normal 38 3 2 7 5" xfId="32995"/>
    <cellStyle name="Normal 38 3 2 7 6" xfId="10761"/>
    <cellStyle name="Normal 38 3 2 8" xfId="1427"/>
    <cellStyle name="Normal 38 3 2 8 2" xfId="6699"/>
    <cellStyle name="Normal 38 3 2 8 2 2" xfId="38305"/>
    <cellStyle name="Normal 38 3 2 8 2 3" xfId="25448"/>
    <cellStyle name="Normal 38 3 2 8 2 4" xfId="16073"/>
    <cellStyle name="Normal 38 3 2 8 3" xfId="20009"/>
    <cellStyle name="Normal 38 3 2 8 4" xfId="29385"/>
    <cellStyle name="Normal 38 3 2 8 5" xfId="33109"/>
    <cellStyle name="Normal 38 3 2 8 6" xfId="10875"/>
    <cellStyle name="Normal 38 3 2 9" xfId="1542"/>
    <cellStyle name="Normal 38 3 2 9 2" xfId="7043"/>
    <cellStyle name="Normal 38 3 2 9 2 2" xfId="38649"/>
    <cellStyle name="Normal 38 3 2 9 2 3" xfId="25792"/>
    <cellStyle name="Normal 38 3 2 9 2 4" xfId="16417"/>
    <cellStyle name="Normal 38 3 2 9 3" xfId="20123"/>
    <cellStyle name="Normal 38 3 2 9 4" xfId="29499"/>
    <cellStyle name="Normal 38 3 2 9 5" xfId="33223"/>
    <cellStyle name="Normal 38 3 2 9 6" xfId="10989"/>
    <cellStyle name="Normal 38 3 20" xfId="2710"/>
    <cellStyle name="Normal 38 3 20 2" xfId="8181"/>
    <cellStyle name="Normal 38 3 20 2 2" xfId="39787"/>
    <cellStyle name="Normal 38 3 20 2 3" xfId="26930"/>
    <cellStyle name="Normal 38 3 20 2 4" xfId="17555"/>
    <cellStyle name="Normal 38 3 20 3" xfId="21277"/>
    <cellStyle name="Normal 38 3 20 4" xfId="30653"/>
    <cellStyle name="Normal 38 3 20 5" xfId="34376"/>
    <cellStyle name="Normal 38 3 20 6" xfId="12143"/>
    <cellStyle name="Normal 38 3 21" xfId="2825"/>
    <cellStyle name="Normal 38 3 21 2" xfId="8295"/>
    <cellStyle name="Normal 38 3 21 2 2" xfId="39901"/>
    <cellStyle name="Normal 38 3 21 2 3" xfId="27044"/>
    <cellStyle name="Normal 38 3 21 2 4" xfId="17669"/>
    <cellStyle name="Normal 38 3 21 3" xfId="21391"/>
    <cellStyle name="Normal 38 3 21 4" xfId="30767"/>
    <cellStyle name="Normal 38 3 21 5" xfId="34490"/>
    <cellStyle name="Normal 38 3 21 6" xfId="12257"/>
    <cellStyle name="Normal 38 3 22" xfId="2940"/>
    <cellStyle name="Normal 38 3 22 2" xfId="8409"/>
    <cellStyle name="Normal 38 3 22 2 2" xfId="40015"/>
    <cellStyle name="Normal 38 3 22 2 3" xfId="27158"/>
    <cellStyle name="Normal 38 3 22 2 4" xfId="17783"/>
    <cellStyle name="Normal 38 3 22 3" xfId="21505"/>
    <cellStyle name="Normal 38 3 22 4" xfId="30881"/>
    <cellStyle name="Normal 38 3 22 5" xfId="34604"/>
    <cellStyle name="Normal 38 3 22 6" xfId="12371"/>
    <cellStyle name="Normal 38 3 23" xfId="3055"/>
    <cellStyle name="Normal 38 3 23 2" xfId="8523"/>
    <cellStyle name="Normal 38 3 23 2 2" xfId="40129"/>
    <cellStyle name="Normal 38 3 23 2 3" xfId="27272"/>
    <cellStyle name="Normal 38 3 23 2 4" xfId="17897"/>
    <cellStyle name="Normal 38 3 23 3" xfId="21619"/>
    <cellStyle name="Normal 38 3 23 4" xfId="30995"/>
    <cellStyle name="Normal 38 3 23 5" xfId="34718"/>
    <cellStyle name="Normal 38 3 23 6" xfId="12485"/>
    <cellStyle name="Normal 38 3 24" xfId="3170"/>
    <cellStyle name="Normal 38 3 24 2" xfId="8637"/>
    <cellStyle name="Normal 38 3 24 2 2" xfId="40243"/>
    <cellStyle name="Normal 38 3 24 2 3" xfId="27386"/>
    <cellStyle name="Normal 38 3 24 2 4" xfId="18011"/>
    <cellStyle name="Normal 38 3 24 3" xfId="21733"/>
    <cellStyle name="Normal 38 3 24 4" xfId="31109"/>
    <cellStyle name="Normal 38 3 24 5" xfId="34832"/>
    <cellStyle name="Normal 38 3 24 6" xfId="12599"/>
    <cellStyle name="Normal 38 3 25" xfId="3285"/>
    <cellStyle name="Normal 38 3 25 2" xfId="8751"/>
    <cellStyle name="Normal 38 3 25 2 2" xfId="40357"/>
    <cellStyle name="Normal 38 3 25 2 3" xfId="27500"/>
    <cellStyle name="Normal 38 3 25 2 4" xfId="18125"/>
    <cellStyle name="Normal 38 3 25 3" xfId="21847"/>
    <cellStyle name="Normal 38 3 25 4" xfId="31223"/>
    <cellStyle name="Normal 38 3 25 5" xfId="34946"/>
    <cellStyle name="Normal 38 3 25 6" xfId="12713"/>
    <cellStyle name="Normal 38 3 26" xfId="3403"/>
    <cellStyle name="Normal 38 3 26 2" xfId="8868"/>
    <cellStyle name="Normal 38 3 26 2 2" xfId="40474"/>
    <cellStyle name="Normal 38 3 26 2 3" xfId="27617"/>
    <cellStyle name="Normal 38 3 26 2 4" xfId="18242"/>
    <cellStyle name="Normal 38 3 26 3" xfId="21964"/>
    <cellStyle name="Normal 38 3 26 4" xfId="31340"/>
    <cellStyle name="Normal 38 3 26 5" xfId="35063"/>
    <cellStyle name="Normal 38 3 26 6" xfId="12830"/>
    <cellStyle name="Normal 38 3 27" xfId="3523"/>
    <cellStyle name="Normal 38 3 27 2" xfId="8987"/>
    <cellStyle name="Normal 38 3 27 2 2" xfId="40593"/>
    <cellStyle name="Normal 38 3 27 2 3" xfId="27736"/>
    <cellStyle name="Normal 38 3 27 2 4" xfId="18361"/>
    <cellStyle name="Normal 38 3 27 3" xfId="22083"/>
    <cellStyle name="Normal 38 3 27 4" xfId="31459"/>
    <cellStyle name="Normal 38 3 27 5" xfId="35182"/>
    <cellStyle name="Normal 38 3 27 6" xfId="12949"/>
    <cellStyle name="Normal 38 3 28" xfId="3655"/>
    <cellStyle name="Normal 38 3 28 2" xfId="9118"/>
    <cellStyle name="Normal 38 3 28 2 2" xfId="40724"/>
    <cellStyle name="Normal 38 3 28 2 3" xfId="27867"/>
    <cellStyle name="Normal 38 3 28 2 4" xfId="18492"/>
    <cellStyle name="Normal 38 3 28 3" xfId="22214"/>
    <cellStyle name="Normal 38 3 28 4" xfId="31590"/>
    <cellStyle name="Normal 38 3 28 5" xfId="35313"/>
    <cellStyle name="Normal 38 3 28 6" xfId="13080"/>
    <cellStyle name="Normal 38 3 29" xfId="3771"/>
    <cellStyle name="Normal 38 3 29 2" xfId="9233"/>
    <cellStyle name="Normal 38 3 29 2 2" xfId="40839"/>
    <cellStyle name="Normal 38 3 29 2 3" xfId="27982"/>
    <cellStyle name="Normal 38 3 29 2 4" xfId="18607"/>
    <cellStyle name="Normal 38 3 29 3" xfId="22329"/>
    <cellStyle name="Normal 38 3 29 4" xfId="31705"/>
    <cellStyle name="Normal 38 3 29 5" xfId="35428"/>
    <cellStyle name="Normal 38 3 29 6" xfId="13195"/>
    <cellStyle name="Normal 38 3 3" xfId="249"/>
    <cellStyle name="Normal 38 3 3 2" xfId="603"/>
    <cellStyle name="Normal 38 3 3 2 2" xfId="5184"/>
    <cellStyle name="Normal 38 3 3 2 2 2" xfId="6442"/>
    <cellStyle name="Normal 38 3 3 2 2 2 2" xfId="38050"/>
    <cellStyle name="Normal 38 3 3 2 2 2 3" xfId="25193"/>
    <cellStyle name="Normal 38 3 3 2 2 2 4" xfId="15818"/>
    <cellStyle name="Normal 38 3 3 2 2 3" xfId="36792"/>
    <cellStyle name="Normal 38 3 3 2 2 4" xfId="23935"/>
    <cellStyle name="Normal 38 3 3 2 2 5" xfId="14560"/>
    <cellStyle name="Normal 38 3 3 2 3" xfId="5818"/>
    <cellStyle name="Normal 38 3 3 2 3 2" xfId="37426"/>
    <cellStyle name="Normal 38 3 3 2 3 3" xfId="24569"/>
    <cellStyle name="Normal 38 3 3 2 3 4" xfId="15194"/>
    <cellStyle name="Normal 38 3 3 2 4" xfId="4558"/>
    <cellStyle name="Normal 38 3 3 2 4 2" xfId="36172"/>
    <cellStyle name="Normal 38 3 3 2 4 3" xfId="23314"/>
    <cellStyle name="Normal 38 3 3 2 4 4" xfId="13939"/>
    <cellStyle name="Normal 38 3 3 2 5" xfId="32300"/>
    <cellStyle name="Normal 38 3 3 2 6" xfId="22774"/>
    <cellStyle name="Normal 38 3 3 2 7" xfId="10059"/>
    <cellStyle name="Normal 38 3 3 3" xfId="5183"/>
    <cellStyle name="Normal 38 3 3 3 2" xfId="6441"/>
    <cellStyle name="Normal 38 3 3 3 2 2" xfId="38049"/>
    <cellStyle name="Normal 38 3 3 3 2 3" xfId="25192"/>
    <cellStyle name="Normal 38 3 3 3 2 4" xfId="15817"/>
    <cellStyle name="Normal 38 3 3 3 3" xfId="36791"/>
    <cellStyle name="Normal 38 3 3 3 4" xfId="23934"/>
    <cellStyle name="Normal 38 3 3 3 5" xfId="14559"/>
    <cellStyle name="Normal 38 3 3 4" xfId="5538"/>
    <cellStyle name="Normal 38 3 3 4 2" xfId="37146"/>
    <cellStyle name="Normal 38 3 3 4 3" xfId="24289"/>
    <cellStyle name="Normal 38 3 3 4 4" xfId="14914"/>
    <cellStyle name="Normal 38 3 3 5" xfId="4280"/>
    <cellStyle name="Normal 38 3 3 5 2" xfId="35894"/>
    <cellStyle name="Normal 38 3 3 5 3" xfId="23036"/>
    <cellStyle name="Normal 38 3 3 5 4" xfId="13661"/>
    <cellStyle name="Normal 38 3 3 6" xfId="19193"/>
    <cellStyle name="Normal 38 3 3 7" xfId="28569"/>
    <cellStyle name="Normal 38 3 3 8" xfId="32059"/>
    <cellStyle name="Normal 38 3 3 9" xfId="9707"/>
    <cellStyle name="Normal 38 3 30" xfId="3886"/>
    <cellStyle name="Normal 38 3 30 2" xfId="9347"/>
    <cellStyle name="Normal 38 3 30 2 2" xfId="40953"/>
    <cellStyle name="Normal 38 3 30 2 3" xfId="28096"/>
    <cellStyle name="Normal 38 3 30 2 4" xfId="18721"/>
    <cellStyle name="Normal 38 3 30 3" xfId="22443"/>
    <cellStyle name="Normal 38 3 30 4" xfId="31819"/>
    <cellStyle name="Normal 38 3 30 5" xfId="35542"/>
    <cellStyle name="Normal 38 3 30 6" xfId="13309"/>
    <cellStyle name="Normal 38 3 31" xfId="490"/>
    <cellStyle name="Normal 38 3 31 2" xfId="9467"/>
    <cellStyle name="Normal 38 3 31 2 2" xfId="41073"/>
    <cellStyle name="Normal 38 3 31 2 3" xfId="28216"/>
    <cellStyle name="Normal 38 3 31 2 4" xfId="18841"/>
    <cellStyle name="Normal 38 3 31 3" xfId="22563"/>
    <cellStyle name="Normal 38 3 31 4" xfId="28457"/>
    <cellStyle name="Normal 38 3 31 5" xfId="32421"/>
    <cellStyle name="Normal 38 3 31 6" xfId="9947"/>
    <cellStyle name="Normal 38 3 32" xfId="369"/>
    <cellStyle name="Normal 38 3 32 2" xfId="6866"/>
    <cellStyle name="Normal 38 3 32 2 2" xfId="38472"/>
    <cellStyle name="Normal 38 3 32 2 3" xfId="25615"/>
    <cellStyle name="Normal 38 3 32 2 4" xfId="16240"/>
    <cellStyle name="Normal 38 3 32 3" xfId="19081"/>
    <cellStyle name="Normal 38 3 32 4" xfId="9827"/>
    <cellStyle name="Normal 38 3 33" xfId="4051"/>
    <cellStyle name="Normal 38 3 33 2" xfId="35665"/>
    <cellStyle name="Normal 38 3 33 3" xfId="22807"/>
    <cellStyle name="Normal 38 3 33 4" xfId="13432"/>
    <cellStyle name="Normal 38 3 34" xfId="18961"/>
    <cellStyle name="Normal 38 3 35" xfId="28337"/>
    <cellStyle name="Normal 38 3 36" xfId="31939"/>
    <cellStyle name="Normal 38 3 37" xfId="9587"/>
    <cellStyle name="Normal 38 3 4" xfId="766"/>
    <cellStyle name="Normal 38 3 4 2" xfId="5185"/>
    <cellStyle name="Normal 38 3 4 2 2" xfId="6443"/>
    <cellStyle name="Normal 38 3 4 2 2 2" xfId="38051"/>
    <cellStyle name="Normal 38 3 4 2 2 3" xfId="25194"/>
    <cellStyle name="Normal 38 3 4 2 2 4" xfId="15819"/>
    <cellStyle name="Normal 38 3 4 2 3" xfId="36793"/>
    <cellStyle name="Normal 38 3 4 2 4" xfId="23936"/>
    <cellStyle name="Normal 38 3 4 2 5" xfId="14561"/>
    <cellStyle name="Normal 38 3 4 3" xfId="5819"/>
    <cellStyle name="Normal 38 3 4 3 2" xfId="37427"/>
    <cellStyle name="Normal 38 3 4 3 3" xfId="24570"/>
    <cellStyle name="Normal 38 3 4 3 4" xfId="15195"/>
    <cellStyle name="Normal 38 3 4 4" xfId="4559"/>
    <cellStyle name="Normal 38 3 4 4 2" xfId="36173"/>
    <cellStyle name="Normal 38 3 4 4 3" xfId="23315"/>
    <cellStyle name="Normal 38 3 4 4 4" xfId="13940"/>
    <cellStyle name="Normal 38 3 4 5" xfId="19353"/>
    <cellStyle name="Normal 38 3 4 6" xfId="28729"/>
    <cellStyle name="Normal 38 3 4 7" xfId="32180"/>
    <cellStyle name="Normal 38 3 4 8" xfId="10219"/>
    <cellStyle name="Normal 38 3 5" xfId="883"/>
    <cellStyle name="Normal 38 3 5 2" xfId="5186"/>
    <cellStyle name="Normal 38 3 5 2 2" xfId="6444"/>
    <cellStyle name="Normal 38 3 5 2 2 2" xfId="38052"/>
    <cellStyle name="Normal 38 3 5 2 2 3" xfId="25195"/>
    <cellStyle name="Normal 38 3 5 2 2 4" xfId="15820"/>
    <cellStyle name="Normal 38 3 5 2 3" xfId="36794"/>
    <cellStyle name="Normal 38 3 5 2 4" xfId="23937"/>
    <cellStyle name="Normal 38 3 5 2 5" xfId="14562"/>
    <cellStyle name="Normal 38 3 5 3" xfId="5912"/>
    <cellStyle name="Normal 38 3 5 3 2" xfId="37520"/>
    <cellStyle name="Normal 38 3 5 3 3" xfId="24663"/>
    <cellStyle name="Normal 38 3 5 3 4" xfId="15288"/>
    <cellStyle name="Normal 38 3 5 4" xfId="4653"/>
    <cellStyle name="Normal 38 3 5 4 2" xfId="36264"/>
    <cellStyle name="Normal 38 3 5 4 3" xfId="23407"/>
    <cellStyle name="Normal 38 3 5 4 4" xfId="14032"/>
    <cellStyle name="Normal 38 3 5 5" xfId="19469"/>
    <cellStyle name="Normal 38 3 5 6" xfId="28845"/>
    <cellStyle name="Normal 38 3 5 7" xfId="32569"/>
    <cellStyle name="Normal 38 3 5 8" xfId="10335"/>
    <cellStyle name="Normal 38 3 6" xfId="999"/>
    <cellStyle name="Normal 38 3 6 2" xfId="6435"/>
    <cellStyle name="Normal 38 3 6 2 2" xfId="38043"/>
    <cellStyle name="Normal 38 3 6 2 3" xfId="25186"/>
    <cellStyle name="Normal 38 3 6 2 4" xfId="15811"/>
    <cellStyle name="Normal 38 3 6 3" xfId="5177"/>
    <cellStyle name="Normal 38 3 6 3 2" xfId="36785"/>
    <cellStyle name="Normal 38 3 6 3 3" xfId="23928"/>
    <cellStyle name="Normal 38 3 6 3 4" xfId="14553"/>
    <cellStyle name="Normal 38 3 6 4" xfId="19584"/>
    <cellStyle name="Normal 38 3 6 5" xfId="28960"/>
    <cellStyle name="Normal 38 3 6 6" xfId="32684"/>
    <cellStyle name="Normal 38 3 6 7" xfId="10450"/>
    <cellStyle name="Normal 38 3 7" xfId="1115"/>
    <cellStyle name="Normal 38 3 7 2" xfId="7022"/>
    <cellStyle name="Normal 38 3 7 2 2" xfId="38628"/>
    <cellStyle name="Normal 38 3 7 2 3" xfId="25771"/>
    <cellStyle name="Normal 38 3 7 2 4" xfId="16396"/>
    <cellStyle name="Normal 38 3 7 3" xfId="4168"/>
    <cellStyle name="Normal 38 3 7 3 2" xfId="35782"/>
    <cellStyle name="Normal 38 3 7 3 3" xfId="22924"/>
    <cellStyle name="Normal 38 3 7 3 4" xfId="13549"/>
    <cellStyle name="Normal 38 3 7 4" xfId="19699"/>
    <cellStyle name="Normal 38 3 7 5" xfId="29075"/>
    <cellStyle name="Normal 38 3 7 6" xfId="32799"/>
    <cellStyle name="Normal 38 3 7 7" xfId="10565"/>
    <cellStyle name="Normal 38 3 8" xfId="1230"/>
    <cellStyle name="Normal 38 3 8 2" xfId="5424"/>
    <cellStyle name="Normal 38 3 8 2 2" xfId="37032"/>
    <cellStyle name="Normal 38 3 8 2 3" xfId="24175"/>
    <cellStyle name="Normal 38 3 8 2 4" xfId="14800"/>
    <cellStyle name="Normal 38 3 8 3" xfId="19813"/>
    <cellStyle name="Normal 38 3 8 4" xfId="29189"/>
    <cellStyle name="Normal 38 3 8 5" xfId="32913"/>
    <cellStyle name="Normal 38 3 8 6" xfId="10679"/>
    <cellStyle name="Normal 38 3 9" xfId="1345"/>
    <cellStyle name="Normal 38 3 9 2" xfId="6760"/>
    <cellStyle name="Normal 38 3 9 2 2" xfId="38366"/>
    <cellStyle name="Normal 38 3 9 2 3" xfId="25509"/>
    <cellStyle name="Normal 38 3 9 2 4" xfId="16134"/>
    <cellStyle name="Normal 38 3 9 3" xfId="19927"/>
    <cellStyle name="Normal 38 3 9 4" xfId="29303"/>
    <cellStyle name="Normal 38 3 9 5" xfId="33027"/>
    <cellStyle name="Normal 38 3 9 6" xfId="10793"/>
    <cellStyle name="Normal 38 30" xfId="1833"/>
    <cellStyle name="Normal 38 30 2" xfId="7312"/>
    <cellStyle name="Normal 38 30 2 2" xfId="38918"/>
    <cellStyle name="Normal 38 30 2 3" xfId="26061"/>
    <cellStyle name="Normal 38 30 2 4" xfId="16686"/>
    <cellStyle name="Normal 38 30 3" xfId="20408"/>
    <cellStyle name="Normal 38 30 4" xfId="29784"/>
    <cellStyle name="Normal 38 30 5" xfId="33507"/>
    <cellStyle name="Normal 38 30 6" xfId="11274"/>
    <cellStyle name="Normal 38 31" xfId="2216"/>
    <cellStyle name="Normal 38 31 2" xfId="7692"/>
    <cellStyle name="Normal 38 31 2 2" xfId="39298"/>
    <cellStyle name="Normal 38 31 2 3" xfId="26441"/>
    <cellStyle name="Normal 38 31 2 4" xfId="17066"/>
    <cellStyle name="Normal 38 31 3" xfId="20788"/>
    <cellStyle name="Normal 38 31 4" xfId="30164"/>
    <cellStyle name="Normal 38 31 5" xfId="33887"/>
    <cellStyle name="Normal 38 31 6" xfId="11654"/>
    <cellStyle name="Normal 38 32" xfId="3384"/>
    <cellStyle name="Normal 38 32 2" xfId="8850"/>
    <cellStyle name="Normal 38 32 2 2" xfId="40456"/>
    <cellStyle name="Normal 38 32 2 3" xfId="27599"/>
    <cellStyle name="Normal 38 32 2 4" xfId="18224"/>
    <cellStyle name="Normal 38 32 3" xfId="21946"/>
    <cellStyle name="Normal 38 32 4" xfId="31322"/>
    <cellStyle name="Normal 38 32 5" xfId="35045"/>
    <cellStyle name="Normal 38 32 6" xfId="12812"/>
    <cellStyle name="Normal 38 33" xfId="3504"/>
    <cellStyle name="Normal 38 33 2" xfId="8969"/>
    <cellStyle name="Normal 38 33 2 2" xfId="40575"/>
    <cellStyle name="Normal 38 33 2 3" xfId="27718"/>
    <cellStyle name="Normal 38 33 2 4" xfId="18343"/>
    <cellStyle name="Normal 38 33 3" xfId="22065"/>
    <cellStyle name="Normal 38 33 4" xfId="31441"/>
    <cellStyle name="Normal 38 33 5" xfId="35164"/>
    <cellStyle name="Normal 38 33 6" xfId="12931"/>
    <cellStyle name="Normal 38 34" xfId="3636"/>
    <cellStyle name="Normal 38 34 2" xfId="9100"/>
    <cellStyle name="Normal 38 34 2 2" xfId="40706"/>
    <cellStyle name="Normal 38 34 2 3" xfId="27849"/>
    <cellStyle name="Normal 38 34 2 4" xfId="18474"/>
    <cellStyle name="Normal 38 34 3" xfId="22196"/>
    <cellStyle name="Normal 38 34 4" xfId="31572"/>
    <cellStyle name="Normal 38 34 5" xfId="35295"/>
    <cellStyle name="Normal 38 34 6" xfId="13062"/>
    <cellStyle name="Normal 38 35" xfId="3624"/>
    <cellStyle name="Normal 38 35 2" xfId="9088"/>
    <cellStyle name="Normal 38 35 2 2" xfId="40694"/>
    <cellStyle name="Normal 38 35 2 3" xfId="27837"/>
    <cellStyle name="Normal 38 35 2 4" xfId="18462"/>
    <cellStyle name="Normal 38 35 3" xfId="22184"/>
    <cellStyle name="Normal 38 35 4" xfId="31560"/>
    <cellStyle name="Normal 38 35 5" xfId="35283"/>
    <cellStyle name="Normal 38 35 6" xfId="13050"/>
    <cellStyle name="Normal 38 36" xfId="3630"/>
    <cellStyle name="Normal 38 36 2" xfId="9094"/>
    <cellStyle name="Normal 38 36 2 2" xfId="40700"/>
    <cellStyle name="Normal 38 36 2 3" xfId="27843"/>
    <cellStyle name="Normal 38 36 2 4" xfId="18468"/>
    <cellStyle name="Normal 38 36 3" xfId="22190"/>
    <cellStyle name="Normal 38 36 4" xfId="31566"/>
    <cellStyle name="Normal 38 36 5" xfId="35289"/>
    <cellStyle name="Normal 38 36 6" xfId="13056"/>
    <cellStyle name="Normal 38 37" xfId="472"/>
    <cellStyle name="Normal 38 37 2" xfId="9449"/>
    <cellStyle name="Normal 38 37 2 2" xfId="41055"/>
    <cellStyle name="Normal 38 37 2 3" xfId="28198"/>
    <cellStyle name="Normal 38 37 2 4" xfId="18823"/>
    <cellStyle name="Normal 38 37 3" xfId="22545"/>
    <cellStyle name="Normal 38 37 4" xfId="28439"/>
    <cellStyle name="Normal 38 37 5" xfId="32403"/>
    <cellStyle name="Normal 38 37 6" xfId="9929"/>
    <cellStyle name="Normal 38 38" xfId="351"/>
    <cellStyle name="Normal 38 38 2" xfId="6784"/>
    <cellStyle name="Normal 38 38 2 2" xfId="38390"/>
    <cellStyle name="Normal 38 38 2 3" xfId="25533"/>
    <cellStyle name="Normal 38 38 2 4" xfId="16158"/>
    <cellStyle name="Normal 38 38 3" xfId="19063"/>
    <cellStyle name="Normal 38 38 4" xfId="9809"/>
    <cellStyle name="Normal 38 39" xfId="4033"/>
    <cellStyle name="Normal 38 39 2" xfId="35647"/>
    <cellStyle name="Normal 38 39 3" xfId="22789"/>
    <cellStyle name="Normal 38 39 4" xfId="13414"/>
    <cellStyle name="Normal 38 4" xfId="135"/>
    <cellStyle name="Normal 38 4 10" xfId="1467"/>
    <cellStyle name="Normal 38 4 10 2" xfId="6843"/>
    <cellStyle name="Normal 38 4 10 2 2" xfId="38449"/>
    <cellStyle name="Normal 38 4 10 2 3" xfId="25592"/>
    <cellStyle name="Normal 38 4 10 2 4" xfId="16217"/>
    <cellStyle name="Normal 38 4 10 3" xfId="20048"/>
    <cellStyle name="Normal 38 4 10 4" xfId="29424"/>
    <cellStyle name="Normal 38 4 10 5" xfId="33148"/>
    <cellStyle name="Normal 38 4 10 6" xfId="10914"/>
    <cellStyle name="Normal 38 4 11" xfId="1599"/>
    <cellStyle name="Normal 38 4 11 2" xfId="7079"/>
    <cellStyle name="Normal 38 4 11 2 2" xfId="38685"/>
    <cellStyle name="Normal 38 4 11 2 3" xfId="25828"/>
    <cellStyle name="Normal 38 4 11 2 4" xfId="16453"/>
    <cellStyle name="Normal 38 4 11 3" xfId="20175"/>
    <cellStyle name="Normal 38 4 11 4" xfId="29551"/>
    <cellStyle name="Normal 38 4 11 5" xfId="33274"/>
    <cellStyle name="Normal 38 4 11 6" xfId="11041"/>
    <cellStyle name="Normal 38 4 12" xfId="1715"/>
    <cellStyle name="Normal 38 4 12 2" xfId="7194"/>
    <cellStyle name="Normal 38 4 12 2 2" xfId="38800"/>
    <cellStyle name="Normal 38 4 12 2 3" xfId="25943"/>
    <cellStyle name="Normal 38 4 12 2 4" xfId="16568"/>
    <cellStyle name="Normal 38 4 12 3" xfId="20290"/>
    <cellStyle name="Normal 38 4 12 4" xfId="29666"/>
    <cellStyle name="Normal 38 4 12 5" xfId="33389"/>
    <cellStyle name="Normal 38 4 12 6" xfId="11156"/>
    <cellStyle name="Normal 38 4 13" xfId="1889"/>
    <cellStyle name="Normal 38 4 13 2" xfId="7367"/>
    <cellStyle name="Normal 38 4 13 2 2" xfId="38973"/>
    <cellStyle name="Normal 38 4 13 2 3" xfId="26116"/>
    <cellStyle name="Normal 38 4 13 2 4" xfId="16741"/>
    <cellStyle name="Normal 38 4 13 3" xfId="20463"/>
    <cellStyle name="Normal 38 4 13 4" xfId="29839"/>
    <cellStyle name="Normal 38 4 13 5" xfId="33562"/>
    <cellStyle name="Normal 38 4 13 6" xfId="11329"/>
    <cellStyle name="Normal 38 4 14" xfId="2007"/>
    <cellStyle name="Normal 38 4 14 2" xfId="7484"/>
    <cellStyle name="Normal 38 4 14 2 2" xfId="39090"/>
    <cellStyle name="Normal 38 4 14 2 3" xfId="26233"/>
    <cellStyle name="Normal 38 4 14 2 4" xfId="16858"/>
    <cellStyle name="Normal 38 4 14 3" xfId="20580"/>
    <cellStyle name="Normal 38 4 14 4" xfId="29956"/>
    <cellStyle name="Normal 38 4 14 5" xfId="33679"/>
    <cellStyle name="Normal 38 4 14 6" xfId="11446"/>
    <cellStyle name="Normal 38 4 15" xfId="2124"/>
    <cellStyle name="Normal 38 4 15 2" xfId="7600"/>
    <cellStyle name="Normal 38 4 15 2 2" xfId="39206"/>
    <cellStyle name="Normal 38 4 15 2 3" xfId="26349"/>
    <cellStyle name="Normal 38 4 15 2 4" xfId="16974"/>
    <cellStyle name="Normal 38 4 15 3" xfId="20696"/>
    <cellStyle name="Normal 38 4 15 4" xfId="30072"/>
    <cellStyle name="Normal 38 4 15 5" xfId="33795"/>
    <cellStyle name="Normal 38 4 15 6" xfId="11562"/>
    <cellStyle name="Normal 38 4 16" xfId="2243"/>
    <cellStyle name="Normal 38 4 16 2" xfId="7718"/>
    <cellStyle name="Normal 38 4 16 2 2" xfId="39324"/>
    <cellStyle name="Normal 38 4 16 2 3" xfId="26467"/>
    <cellStyle name="Normal 38 4 16 2 4" xfId="17092"/>
    <cellStyle name="Normal 38 4 16 3" xfId="20814"/>
    <cellStyle name="Normal 38 4 16 4" xfId="30190"/>
    <cellStyle name="Normal 38 4 16 5" xfId="33913"/>
    <cellStyle name="Normal 38 4 16 6" xfId="11680"/>
    <cellStyle name="Normal 38 4 17" xfId="2362"/>
    <cellStyle name="Normal 38 4 17 2" xfId="7836"/>
    <cellStyle name="Normal 38 4 17 2 2" xfId="39442"/>
    <cellStyle name="Normal 38 4 17 2 3" xfId="26585"/>
    <cellStyle name="Normal 38 4 17 2 4" xfId="17210"/>
    <cellStyle name="Normal 38 4 17 3" xfId="20932"/>
    <cellStyle name="Normal 38 4 17 4" xfId="30308"/>
    <cellStyle name="Normal 38 4 17 5" xfId="34031"/>
    <cellStyle name="Normal 38 4 17 6" xfId="11798"/>
    <cellStyle name="Normal 38 4 18" xfId="2479"/>
    <cellStyle name="Normal 38 4 18 2" xfId="7952"/>
    <cellStyle name="Normal 38 4 18 2 2" xfId="39558"/>
    <cellStyle name="Normal 38 4 18 2 3" xfId="26701"/>
    <cellStyle name="Normal 38 4 18 2 4" xfId="17326"/>
    <cellStyle name="Normal 38 4 18 3" xfId="21048"/>
    <cellStyle name="Normal 38 4 18 4" xfId="30424"/>
    <cellStyle name="Normal 38 4 18 5" xfId="34147"/>
    <cellStyle name="Normal 38 4 18 6" xfId="11914"/>
    <cellStyle name="Normal 38 4 19" xfId="2597"/>
    <cellStyle name="Normal 38 4 19 2" xfId="8069"/>
    <cellStyle name="Normal 38 4 19 2 2" xfId="39675"/>
    <cellStyle name="Normal 38 4 19 2 3" xfId="26818"/>
    <cellStyle name="Normal 38 4 19 2 4" xfId="17443"/>
    <cellStyle name="Normal 38 4 19 3" xfId="21165"/>
    <cellStyle name="Normal 38 4 19 4" xfId="30541"/>
    <cellStyle name="Normal 38 4 19 5" xfId="34264"/>
    <cellStyle name="Normal 38 4 19 6" xfId="12031"/>
    <cellStyle name="Normal 38 4 2" xfId="211"/>
    <cellStyle name="Normal 38 4 2 10" xfId="1675"/>
    <cellStyle name="Normal 38 4 2 10 2" xfId="7155"/>
    <cellStyle name="Normal 38 4 2 10 2 2" xfId="38761"/>
    <cellStyle name="Normal 38 4 2 10 2 3" xfId="25904"/>
    <cellStyle name="Normal 38 4 2 10 2 4" xfId="16529"/>
    <cellStyle name="Normal 38 4 2 10 3" xfId="20251"/>
    <cellStyle name="Normal 38 4 2 10 4" xfId="29627"/>
    <cellStyle name="Normal 38 4 2 10 5" xfId="33350"/>
    <cellStyle name="Normal 38 4 2 10 6" xfId="11117"/>
    <cellStyle name="Normal 38 4 2 11" xfId="1791"/>
    <cellStyle name="Normal 38 4 2 11 2" xfId="7270"/>
    <cellStyle name="Normal 38 4 2 11 2 2" xfId="38876"/>
    <cellStyle name="Normal 38 4 2 11 2 3" xfId="26019"/>
    <cellStyle name="Normal 38 4 2 11 2 4" xfId="16644"/>
    <cellStyle name="Normal 38 4 2 11 3" xfId="20366"/>
    <cellStyle name="Normal 38 4 2 11 4" xfId="29742"/>
    <cellStyle name="Normal 38 4 2 11 5" xfId="33465"/>
    <cellStyle name="Normal 38 4 2 11 6" xfId="11232"/>
    <cellStyle name="Normal 38 4 2 12" xfId="1965"/>
    <cellStyle name="Normal 38 4 2 12 2" xfId="7443"/>
    <cellStyle name="Normal 38 4 2 12 2 2" xfId="39049"/>
    <cellStyle name="Normal 38 4 2 12 2 3" xfId="26192"/>
    <cellStyle name="Normal 38 4 2 12 2 4" xfId="16817"/>
    <cellStyle name="Normal 38 4 2 12 3" xfId="20539"/>
    <cellStyle name="Normal 38 4 2 12 4" xfId="29915"/>
    <cellStyle name="Normal 38 4 2 12 5" xfId="33638"/>
    <cellStyle name="Normal 38 4 2 12 6" xfId="11405"/>
    <cellStyle name="Normal 38 4 2 13" xfId="2083"/>
    <cellStyle name="Normal 38 4 2 13 2" xfId="7560"/>
    <cellStyle name="Normal 38 4 2 13 2 2" xfId="39166"/>
    <cellStyle name="Normal 38 4 2 13 2 3" xfId="26309"/>
    <cellStyle name="Normal 38 4 2 13 2 4" xfId="16934"/>
    <cellStyle name="Normal 38 4 2 13 3" xfId="20656"/>
    <cellStyle name="Normal 38 4 2 13 4" xfId="30032"/>
    <cellStyle name="Normal 38 4 2 13 5" xfId="33755"/>
    <cellStyle name="Normal 38 4 2 13 6" xfId="11522"/>
    <cellStyle name="Normal 38 4 2 14" xfId="2200"/>
    <cellStyle name="Normal 38 4 2 14 2" xfId="7676"/>
    <cellStyle name="Normal 38 4 2 14 2 2" xfId="39282"/>
    <cellStyle name="Normal 38 4 2 14 2 3" xfId="26425"/>
    <cellStyle name="Normal 38 4 2 14 2 4" xfId="17050"/>
    <cellStyle name="Normal 38 4 2 14 3" xfId="20772"/>
    <cellStyle name="Normal 38 4 2 14 4" xfId="30148"/>
    <cellStyle name="Normal 38 4 2 14 5" xfId="33871"/>
    <cellStyle name="Normal 38 4 2 14 6" xfId="11638"/>
    <cellStyle name="Normal 38 4 2 15" xfId="2319"/>
    <cellStyle name="Normal 38 4 2 15 2" xfId="7794"/>
    <cellStyle name="Normal 38 4 2 15 2 2" xfId="39400"/>
    <cellStyle name="Normal 38 4 2 15 2 3" xfId="26543"/>
    <cellStyle name="Normal 38 4 2 15 2 4" xfId="17168"/>
    <cellStyle name="Normal 38 4 2 15 3" xfId="20890"/>
    <cellStyle name="Normal 38 4 2 15 4" xfId="30266"/>
    <cellStyle name="Normal 38 4 2 15 5" xfId="33989"/>
    <cellStyle name="Normal 38 4 2 15 6" xfId="11756"/>
    <cellStyle name="Normal 38 4 2 16" xfId="2438"/>
    <cellStyle name="Normal 38 4 2 16 2" xfId="7912"/>
    <cellStyle name="Normal 38 4 2 16 2 2" xfId="39518"/>
    <cellStyle name="Normal 38 4 2 16 2 3" xfId="26661"/>
    <cellStyle name="Normal 38 4 2 16 2 4" xfId="17286"/>
    <cellStyle name="Normal 38 4 2 16 3" xfId="21008"/>
    <cellStyle name="Normal 38 4 2 16 4" xfId="30384"/>
    <cellStyle name="Normal 38 4 2 16 5" xfId="34107"/>
    <cellStyle name="Normal 38 4 2 16 6" xfId="11874"/>
    <cellStyle name="Normal 38 4 2 17" xfId="2555"/>
    <cellStyle name="Normal 38 4 2 17 2" xfId="8028"/>
    <cellStyle name="Normal 38 4 2 17 2 2" xfId="39634"/>
    <cellStyle name="Normal 38 4 2 17 2 3" xfId="26777"/>
    <cellStyle name="Normal 38 4 2 17 2 4" xfId="17402"/>
    <cellStyle name="Normal 38 4 2 17 3" xfId="21124"/>
    <cellStyle name="Normal 38 4 2 17 4" xfId="30500"/>
    <cellStyle name="Normal 38 4 2 17 5" xfId="34223"/>
    <cellStyle name="Normal 38 4 2 17 6" xfId="11990"/>
    <cellStyle name="Normal 38 4 2 18" xfId="2673"/>
    <cellStyle name="Normal 38 4 2 18 2" xfId="8145"/>
    <cellStyle name="Normal 38 4 2 18 2 2" xfId="39751"/>
    <cellStyle name="Normal 38 4 2 18 2 3" xfId="26894"/>
    <cellStyle name="Normal 38 4 2 18 2 4" xfId="17519"/>
    <cellStyle name="Normal 38 4 2 18 3" xfId="21241"/>
    <cellStyle name="Normal 38 4 2 18 4" xfId="30617"/>
    <cellStyle name="Normal 38 4 2 18 5" xfId="34340"/>
    <cellStyle name="Normal 38 4 2 18 6" xfId="12107"/>
    <cellStyle name="Normal 38 4 2 19" xfId="2793"/>
    <cellStyle name="Normal 38 4 2 19 2" xfId="8264"/>
    <cellStyle name="Normal 38 4 2 19 2 2" xfId="39870"/>
    <cellStyle name="Normal 38 4 2 19 2 3" xfId="27013"/>
    <cellStyle name="Normal 38 4 2 19 2 4" xfId="17638"/>
    <cellStyle name="Normal 38 4 2 19 3" xfId="21360"/>
    <cellStyle name="Normal 38 4 2 19 4" xfId="30736"/>
    <cellStyle name="Normal 38 4 2 19 5" xfId="34459"/>
    <cellStyle name="Normal 38 4 2 19 6" xfId="12226"/>
    <cellStyle name="Normal 38 4 2 2" xfId="332"/>
    <cellStyle name="Normal 38 4 2 2 2" xfId="680"/>
    <cellStyle name="Normal 38 4 2 2 2 2" xfId="5190"/>
    <cellStyle name="Normal 38 4 2 2 2 2 2" xfId="6448"/>
    <cellStyle name="Normal 38 4 2 2 2 2 2 2" xfId="38056"/>
    <cellStyle name="Normal 38 4 2 2 2 2 2 3" xfId="25199"/>
    <cellStyle name="Normal 38 4 2 2 2 2 2 4" xfId="15824"/>
    <cellStyle name="Normal 38 4 2 2 2 2 3" xfId="36798"/>
    <cellStyle name="Normal 38 4 2 2 2 2 4" xfId="23941"/>
    <cellStyle name="Normal 38 4 2 2 2 2 5" xfId="14566"/>
    <cellStyle name="Normal 38 4 2 2 2 3" xfId="5820"/>
    <cellStyle name="Normal 38 4 2 2 2 3 2" xfId="37428"/>
    <cellStyle name="Normal 38 4 2 2 2 3 3" xfId="24571"/>
    <cellStyle name="Normal 38 4 2 2 2 3 4" xfId="15196"/>
    <cellStyle name="Normal 38 4 2 2 2 4" xfId="4560"/>
    <cellStyle name="Normal 38 4 2 2 2 4 2" xfId="36174"/>
    <cellStyle name="Normal 38 4 2 2 2 4 3" xfId="23316"/>
    <cellStyle name="Normal 38 4 2 2 2 4 4" xfId="13941"/>
    <cellStyle name="Normal 38 4 2 2 2 5" xfId="32383"/>
    <cellStyle name="Normal 38 4 2 2 2 6" xfId="22745"/>
    <cellStyle name="Normal 38 4 2 2 2 7" xfId="10134"/>
    <cellStyle name="Normal 38 4 2 2 3" xfId="5189"/>
    <cellStyle name="Normal 38 4 2 2 3 2" xfId="6447"/>
    <cellStyle name="Normal 38 4 2 2 3 2 2" xfId="38055"/>
    <cellStyle name="Normal 38 4 2 2 3 2 3" xfId="25198"/>
    <cellStyle name="Normal 38 4 2 2 3 2 4" xfId="15823"/>
    <cellStyle name="Normal 38 4 2 2 3 3" xfId="36797"/>
    <cellStyle name="Normal 38 4 2 2 3 4" xfId="23940"/>
    <cellStyle name="Normal 38 4 2 2 3 5" xfId="14565"/>
    <cellStyle name="Normal 38 4 2 2 4" xfId="5615"/>
    <cellStyle name="Normal 38 4 2 2 4 2" xfId="37223"/>
    <cellStyle name="Normal 38 4 2 2 4 3" xfId="24366"/>
    <cellStyle name="Normal 38 4 2 2 4 4" xfId="14991"/>
    <cellStyle name="Normal 38 4 2 2 5" xfId="4355"/>
    <cellStyle name="Normal 38 4 2 2 5 2" xfId="35969"/>
    <cellStyle name="Normal 38 4 2 2 5 3" xfId="23111"/>
    <cellStyle name="Normal 38 4 2 2 5 4" xfId="13736"/>
    <cellStyle name="Normal 38 4 2 2 6" xfId="19268"/>
    <cellStyle name="Normal 38 4 2 2 7" xfId="28644"/>
    <cellStyle name="Normal 38 4 2 2 8" xfId="32142"/>
    <cellStyle name="Normal 38 4 2 2 9" xfId="9790"/>
    <cellStyle name="Normal 38 4 2 20" xfId="2908"/>
    <cellStyle name="Normal 38 4 2 20 2" xfId="8378"/>
    <cellStyle name="Normal 38 4 2 20 2 2" xfId="39984"/>
    <cellStyle name="Normal 38 4 2 20 2 3" xfId="27127"/>
    <cellStyle name="Normal 38 4 2 20 2 4" xfId="17752"/>
    <cellStyle name="Normal 38 4 2 20 3" xfId="21474"/>
    <cellStyle name="Normal 38 4 2 20 4" xfId="30850"/>
    <cellStyle name="Normal 38 4 2 20 5" xfId="34573"/>
    <cellStyle name="Normal 38 4 2 20 6" xfId="12340"/>
    <cellStyle name="Normal 38 4 2 21" xfId="3023"/>
    <cellStyle name="Normal 38 4 2 21 2" xfId="8492"/>
    <cellStyle name="Normal 38 4 2 21 2 2" xfId="40098"/>
    <cellStyle name="Normal 38 4 2 21 2 3" xfId="27241"/>
    <cellStyle name="Normal 38 4 2 21 2 4" xfId="17866"/>
    <cellStyle name="Normal 38 4 2 21 3" xfId="21588"/>
    <cellStyle name="Normal 38 4 2 21 4" xfId="30964"/>
    <cellStyle name="Normal 38 4 2 21 5" xfId="34687"/>
    <cellStyle name="Normal 38 4 2 21 6" xfId="12454"/>
    <cellStyle name="Normal 38 4 2 22" xfId="3138"/>
    <cellStyle name="Normal 38 4 2 22 2" xfId="8606"/>
    <cellStyle name="Normal 38 4 2 22 2 2" xfId="40212"/>
    <cellStyle name="Normal 38 4 2 22 2 3" xfId="27355"/>
    <cellStyle name="Normal 38 4 2 22 2 4" xfId="17980"/>
    <cellStyle name="Normal 38 4 2 22 3" xfId="21702"/>
    <cellStyle name="Normal 38 4 2 22 4" xfId="31078"/>
    <cellStyle name="Normal 38 4 2 22 5" xfId="34801"/>
    <cellStyle name="Normal 38 4 2 22 6" xfId="12568"/>
    <cellStyle name="Normal 38 4 2 23" xfId="3253"/>
    <cellStyle name="Normal 38 4 2 23 2" xfId="8720"/>
    <cellStyle name="Normal 38 4 2 23 2 2" xfId="40326"/>
    <cellStyle name="Normal 38 4 2 23 2 3" xfId="27469"/>
    <cellStyle name="Normal 38 4 2 23 2 4" xfId="18094"/>
    <cellStyle name="Normal 38 4 2 23 3" xfId="21816"/>
    <cellStyle name="Normal 38 4 2 23 4" xfId="31192"/>
    <cellStyle name="Normal 38 4 2 23 5" xfId="34915"/>
    <cellStyle name="Normal 38 4 2 23 6" xfId="12682"/>
    <cellStyle name="Normal 38 4 2 24" xfId="3368"/>
    <cellStyle name="Normal 38 4 2 24 2" xfId="8834"/>
    <cellStyle name="Normal 38 4 2 24 2 2" xfId="40440"/>
    <cellStyle name="Normal 38 4 2 24 2 3" xfId="27583"/>
    <cellStyle name="Normal 38 4 2 24 2 4" xfId="18208"/>
    <cellStyle name="Normal 38 4 2 24 3" xfId="21930"/>
    <cellStyle name="Normal 38 4 2 24 4" xfId="31306"/>
    <cellStyle name="Normal 38 4 2 24 5" xfId="35029"/>
    <cellStyle name="Normal 38 4 2 24 6" xfId="12796"/>
    <cellStyle name="Normal 38 4 2 25" xfId="3486"/>
    <cellStyle name="Normal 38 4 2 25 2" xfId="8951"/>
    <cellStyle name="Normal 38 4 2 25 2 2" xfId="40557"/>
    <cellStyle name="Normal 38 4 2 25 2 3" xfId="27700"/>
    <cellStyle name="Normal 38 4 2 25 2 4" xfId="18325"/>
    <cellStyle name="Normal 38 4 2 25 3" xfId="22047"/>
    <cellStyle name="Normal 38 4 2 25 4" xfId="31423"/>
    <cellStyle name="Normal 38 4 2 25 5" xfId="35146"/>
    <cellStyle name="Normal 38 4 2 25 6" xfId="12913"/>
    <cellStyle name="Normal 38 4 2 26" xfId="3606"/>
    <cellStyle name="Normal 38 4 2 26 2" xfId="9070"/>
    <cellStyle name="Normal 38 4 2 26 2 2" xfId="40676"/>
    <cellStyle name="Normal 38 4 2 26 2 3" xfId="27819"/>
    <cellStyle name="Normal 38 4 2 26 2 4" xfId="18444"/>
    <cellStyle name="Normal 38 4 2 26 3" xfId="22166"/>
    <cellStyle name="Normal 38 4 2 26 4" xfId="31542"/>
    <cellStyle name="Normal 38 4 2 26 5" xfId="35265"/>
    <cellStyle name="Normal 38 4 2 26 6" xfId="13032"/>
    <cellStyle name="Normal 38 4 2 27" xfId="3738"/>
    <cellStyle name="Normal 38 4 2 27 2" xfId="9201"/>
    <cellStyle name="Normal 38 4 2 27 2 2" xfId="40807"/>
    <cellStyle name="Normal 38 4 2 27 2 3" xfId="27950"/>
    <cellStyle name="Normal 38 4 2 27 2 4" xfId="18575"/>
    <cellStyle name="Normal 38 4 2 27 3" xfId="22297"/>
    <cellStyle name="Normal 38 4 2 27 4" xfId="31673"/>
    <cellStyle name="Normal 38 4 2 27 5" xfId="35396"/>
    <cellStyle name="Normal 38 4 2 27 6" xfId="13163"/>
    <cellStyle name="Normal 38 4 2 28" xfId="3854"/>
    <cellStyle name="Normal 38 4 2 28 2" xfId="9316"/>
    <cellStyle name="Normal 38 4 2 28 2 2" xfId="40922"/>
    <cellStyle name="Normal 38 4 2 28 2 3" xfId="28065"/>
    <cellStyle name="Normal 38 4 2 28 2 4" xfId="18690"/>
    <cellStyle name="Normal 38 4 2 28 3" xfId="22412"/>
    <cellStyle name="Normal 38 4 2 28 4" xfId="31788"/>
    <cellStyle name="Normal 38 4 2 28 5" xfId="35511"/>
    <cellStyle name="Normal 38 4 2 28 6" xfId="13278"/>
    <cellStyle name="Normal 38 4 2 29" xfId="3969"/>
    <cellStyle name="Normal 38 4 2 29 2" xfId="9430"/>
    <cellStyle name="Normal 38 4 2 29 2 2" xfId="41036"/>
    <cellStyle name="Normal 38 4 2 29 2 3" xfId="28179"/>
    <cellStyle name="Normal 38 4 2 29 2 4" xfId="18804"/>
    <cellStyle name="Normal 38 4 2 29 3" xfId="22526"/>
    <cellStyle name="Normal 38 4 2 29 4" xfId="31902"/>
    <cellStyle name="Normal 38 4 2 29 5" xfId="35625"/>
    <cellStyle name="Normal 38 4 2 29 6" xfId="13392"/>
    <cellStyle name="Normal 38 4 2 3" xfId="849"/>
    <cellStyle name="Normal 38 4 2 3 2" xfId="5191"/>
    <cellStyle name="Normal 38 4 2 3 2 2" xfId="6449"/>
    <cellStyle name="Normal 38 4 2 3 2 2 2" xfId="38057"/>
    <cellStyle name="Normal 38 4 2 3 2 2 3" xfId="25200"/>
    <cellStyle name="Normal 38 4 2 3 2 2 4" xfId="15825"/>
    <cellStyle name="Normal 38 4 2 3 2 3" xfId="36799"/>
    <cellStyle name="Normal 38 4 2 3 2 4" xfId="23942"/>
    <cellStyle name="Normal 38 4 2 3 2 5" xfId="14567"/>
    <cellStyle name="Normal 38 4 2 3 3" xfId="5821"/>
    <cellStyle name="Normal 38 4 2 3 3 2" xfId="37429"/>
    <cellStyle name="Normal 38 4 2 3 3 3" xfId="24572"/>
    <cellStyle name="Normal 38 4 2 3 3 4" xfId="15197"/>
    <cellStyle name="Normal 38 4 2 3 4" xfId="4561"/>
    <cellStyle name="Normal 38 4 2 3 4 2" xfId="36175"/>
    <cellStyle name="Normal 38 4 2 3 4 3" xfId="23317"/>
    <cellStyle name="Normal 38 4 2 3 4 4" xfId="13942"/>
    <cellStyle name="Normal 38 4 2 3 5" xfId="19436"/>
    <cellStyle name="Normal 38 4 2 3 6" xfId="28812"/>
    <cellStyle name="Normal 38 4 2 3 7" xfId="32263"/>
    <cellStyle name="Normal 38 4 2 3 8" xfId="10302"/>
    <cellStyle name="Normal 38 4 2 30" xfId="573"/>
    <cellStyle name="Normal 38 4 2 30 2" xfId="9550"/>
    <cellStyle name="Normal 38 4 2 30 2 2" xfId="41156"/>
    <cellStyle name="Normal 38 4 2 30 2 3" xfId="28299"/>
    <cellStyle name="Normal 38 4 2 30 2 4" xfId="18924"/>
    <cellStyle name="Normal 38 4 2 30 3" xfId="22646"/>
    <cellStyle name="Normal 38 4 2 30 4" xfId="28540"/>
    <cellStyle name="Normal 38 4 2 30 5" xfId="32504"/>
    <cellStyle name="Normal 38 4 2 30 6" xfId="10030"/>
    <cellStyle name="Normal 38 4 2 31" xfId="452"/>
    <cellStyle name="Normal 38 4 2 31 2" xfId="6666"/>
    <cellStyle name="Normal 38 4 2 31 2 2" xfId="38273"/>
    <cellStyle name="Normal 38 4 2 31 2 3" xfId="25416"/>
    <cellStyle name="Normal 38 4 2 31 2 4" xfId="16041"/>
    <cellStyle name="Normal 38 4 2 31 3" xfId="19164"/>
    <cellStyle name="Normal 38 4 2 31 4" xfId="9910"/>
    <cellStyle name="Normal 38 4 2 32" xfId="4134"/>
    <cellStyle name="Normal 38 4 2 32 2" xfId="35748"/>
    <cellStyle name="Normal 38 4 2 32 3" xfId="22890"/>
    <cellStyle name="Normal 38 4 2 32 4" xfId="13515"/>
    <cellStyle name="Normal 38 4 2 33" xfId="19044"/>
    <cellStyle name="Normal 38 4 2 34" xfId="28420"/>
    <cellStyle name="Normal 38 4 2 35" xfId="32022"/>
    <cellStyle name="Normal 38 4 2 36" xfId="9670"/>
    <cellStyle name="Normal 38 4 2 4" xfId="966"/>
    <cellStyle name="Normal 38 4 2 4 2" xfId="5192"/>
    <cellStyle name="Normal 38 4 2 4 2 2" xfId="6450"/>
    <cellStyle name="Normal 38 4 2 4 2 2 2" xfId="38058"/>
    <cellStyle name="Normal 38 4 2 4 2 2 3" xfId="25201"/>
    <cellStyle name="Normal 38 4 2 4 2 2 4" xfId="15826"/>
    <cellStyle name="Normal 38 4 2 4 2 3" xfId="36800"/>
    <cellStyle name="Normal 38 4 2 4 2 4" xfId="23943"/>
    <cellStyle name="Normal 38 4 2 4 2 5" xfId="14568"/>
    <cellStyle name="Normal 38 4 2 4 3" xfId="5995"/>
    <cellStyle name="Normal 38 4 2 4 3 2" xfId="37603"/>
    <cellStyle name="Normal 38 4 2 4 3 3" xfId="24746"/>
    <cellStyle name="Normal 38 4 2 4 3 4" xfId="15371"/>
    <cellStyle name="Normal 38 4 2 4 4" xfId="4736"/>
    <cellStyle name="Normal 38 4 2 4 4 2" xfId="36347"/>
    <cellStyle name="Normal 38 4 2 4 4 3" xfId="23490"/>
    <cellStyle name="Normal 38 4 2 4 4 4" xfId="14115"/>
    <cellStyle name="Normal 38 4 2 4 5" xfId="19552"/>
    <cellStyle name="Normal 38 4 2 4 6" xfId="28928"/>
    <cellStyle name="Normal 38 4 2 4 7" xfId="32652"/>
    <cellStyle name="Normal 38 4 2 4 8" xfId="10418"/>
    <cellStyle name="Normal 38 4 2 5" xfId="1082"/>
    <cellStyle name="Normal 38 4 2 5 2" xfId="6446"/>
    <cellStyle name="Normal 38 4 2 5 2 2" xfId="38054"/>
    <cellStyle name="Normal 38 4 2 5 2 3" xfId="25197"/>
    <cellStyle name="Normal 38 4 2 5 2 4" xfId="15822"/>
    <cellStyle name="Normal 38 4 2 5 3" xfId="5188"/>
    <cellStyle name="Normal 38 4 2 5 3 2" xfId="36796"/>
    <cellStyle name="Normal 38 4 2 5 3 3" xfId="23939"/>
    <cellStyle name="Normal 38 4 2 5 3 4" xfId="14564"/>
    <cellStyle name="Normal 38 4 2 5 4" xfId="19667"/>
    <cellStyle name="Normal 38 4 2 5 5" xfId="29043"/>
    <cellStyle name="Normal 38 4 2 5 6" xfId="32767"/>
    <cellStyle name="Normal 38 4 2 5 7" xfId="10533"/>
    <cellStyle name="Normal 38 4 2 6" xfId="1198"/>
    <cellStyle name="Normal 38 4 2 6 2" xfId="6736"/>
    <cellStyle name="Normal 38 4 2 6 2 2" xfId="38342"/>
    <cellStyle name="Normal 38 4 2 6 2 3" xfId="25485"/>
    <cellStyle name="Normal 38 4 2 6 2 4" xfId="16110"/>
    <cellStyle name="Normal 38 4 2 6 3" xfId="4251"/>
    <cellStyle name="Normal 38 4 2 6 3 2" xfId="35865"/>
    <cellStyle name="Normal 38 4 2 6 3 3" xfId="23007"/>
    <cellStyle name="Normal 38 4 2 6 3 4" xfId="13632"/>
    <cellStyle name="Normal 38 4 2 6 4" xfId="19782"/>
    <cellStyle name="Normal 38 4 2 6 5" xfId="29158"/>
    <cellStyle name="Normal 38 4 2 6 6" xfId="32882"/>
    <cellStyle name="Normal 38 4 2 6 7" xfId="10648"/>
    <cellStyle name="Normal 38 4 2 7" xfId="1313"/>
    <cellStyle name="Normal 38 4 2 7 2" xfId="5507"/>
    <cellStyle name="Normal 38 4 2 7 2 2" xfId="37115"/>
    <cellStyle name="Normal 38 4 2 7 2 3" xfId="24258"/>
    <cellStyle name="Normal 38 4 2 7 2 4" xfId="14883"/>
    <cellStyle name="Normal 38 4 2 7 3" xfId="19896"/>
    <cellStyle name="Normal 38 4 2 7 4" xfId="29272"/>
    <cellStyle name="Normal 38 4 2 7 5" xfId="32996"/>
    <cellStyle name="Normal 38 4 2 7 6" xfId="10762"/>
    <cellStyle name="Normal 38 4 2 8" xfId="1428"/>
    <cellStyle name="Normal 38 4 2 8 2" xfId="6694"/>
    <cellStyle name="Normal 38 4 2 8 2 2" xfId="38300"/>
    <cellStyle name="Normal 38 4 2 8 2 3" xfId="25443"/>
    <cellStyle name="Normal 38 4 2 8 2 4" xfId="16068"/>
    <cellStyle name="Normal 38 4 2 8 3" xfId="20010"/>
    <cellStyle name="Normal 38 4 2 8 4" xfId="29386"/>
    <cellStyle name="Normal 38 4 2 8 5" xfId="33110"/>
    <cellStyle name="Normal 38 4 2 8 6" xfId="10876"/>
    <cellStyle name="Normal 38 4 2 9" xfId="1543"/>
    <cellStyle name="Normal 38 4 2 9 2" xfId="6775"/>
    <cellStyle name="Normal 38 4 2 9 2 2" xfId="38381"/>
    <cellStyle name="Normal 38 4 2 9 2 3" xfId="25524"/>
    <cellStyle name="Normal 38 4 2 9 2 4" xfId="16149"/>
    <cellStyle name="Normal 38 4 2 9 3" xfId="20124"/>
    <cellStyle name="Normal 38 4 2 9 4" xfId="29500"/>
    <cellStyle name="Normal 38 4 2 9 5" xfId="33224"/>
    <cellStyle name="Normal 38 4 2 9 6" xfId="10990"/>
    <cellStyle name="Normal 38 4 20" xfId="2717"/>
    <cellStyle name="Normal 38 4 20 2" xfId="8188"/>
    <cellStyle name="Normal 38 4 20 2 2" xfId="39794"/>
    <cellStyle name="Normal 38 4 20 2 3" xfId="26937"/>
    <cellStyle name="Normal 38 4 20 2 4" xfId="17562"/>
    <cellStyle name="Normal 38 4 20 3" xfId="21284"/>
    <cellStyle name="Normal 38 4 20 4" xfId="30660"/>
    <cellStyle name="Normal 38 4 20 5" xfId="34383"/>
    <cellStyle name="Normal 38 4 20 6" xfId="12150"/>
    <cellStyle name="Normal 38 4 21" xfId="2832"/>
    <cellStyle name="Normal 38 4 21 2" xfId="8302"/>
    <cellStyle name="Normal 38 4 21 2 2" xfId="39908"/>
    <cellStyle name="Normal 38 4 21 2 3" xfId="27051"/>
    <cellStyle name="Normal 38 4 21 2 4" xfId="17676"/>
    <cellStyle name="Normal 38 4 21 3" xfId="21398"/>
    <cellStyle name="Normal 38 4 21 4" xfId="30774"/>
    <cellStyle name="Normal 38 4 21 5" xfId="34497"/>
    <cellStyle name="Normal 38 4 21 6" xfId="12264"/>
    <cellStyle name="Normal 38 4 22" xfId="2947"/>
    <cellStyle name="Normal 38 4 22 2" xfId="8416"/>
    <cellStyle name="Normal 38 4 22 2 2" xfId="40022"/>
    <cellStyle name="Normal 38 4 22 2 3" xfId="27165"/>
    <cellStyle name="Normal 38 4 22 2 4" xfId="17790"/>
    <cellStyle name="Normal 38 4 22 3" xfId="21512"/>
    <cellStyle name="Normal 38 4 22 4" xfId="30888"/>
    <cellStyle name="Normal 38 4 22 5" xfId="34611"/>
    <cellStyle name="Normal 38 4 22 6" xfId="12378"/>
    <cellStyle name="Normal 38 4 23" xfId="3062"/>
    <cellStyle name="Normal 38 4 23 2" xfId="8530"/>
    <cellStyle name="Normal 38 4 23 2 2" xfId="40136"/>
    <cellStyle name="Normal 38 4 23 2 3" xfId="27279"/>
    <cellStyle name="Normal 38 4 23 2 4" xfId="17904"/>
    <cellStyle name="Normal 38 4 23 3" xfId="21626"/>
    <cellStyle name="Normal 38 4 23 4" xfId="31002"/>
    <cellStyle name="Normal 38 4 23 5" xfId="34725"/>
    <cellStyle name="Normal 38 4 23 6" xfId="12492"/>
    <cellStyle name="Normal 38 4 24" xfId="3177"/>
    <cellStyle name="Normal 38 4 24 2" xfId="8644"/>
    <cellStyle name="Normal 38 4 24 2 2" xfId="40250"/>
    <cellStyle name="Normal 38 4 24 2 3" xfId="27393"/>
    <cellStyle name="Normal 38 4 24 2 4" xfId="18018"/>
    <cellStyle name="Normal 38 4 24 3" xfId="21740"/>
    <cellStyle name="Normal 38 4 24 4" xfId="31116"/>
    <cellStyle name="Normal 38 4 24 5" xfId="34839"/>
    <cellStyle name="Normal 38 4 24 6" xfId="12606"/>
    <cellStyle name="Normal 38 4 25" xfId="3292"/>
    <cellStyle name="Normal 38 4 25 2" xfId="8758"/>
    <cellStyle name="Normal 38 4 25 2 2" xfId="40364"/>
    <cellStyle name="Normal 38 4 25 2 3" xfId="27507"/>
    <cellStyle name="Normal 38 4 25 2 4" xfId="18132"/>
    <cellStyle name="Normal 38 4 25 3" xfId="21854"/>
    <cellStyle name="Normal 38 4 25 4" xfId="31230"/>
    <cellStyle name="Normal 38 4 25 5" xfId="34953"/>
    <cellStyle name="Normal 38 4 25 6" xfId="12720"/>
    <cellStyle name="Normal 38 4 26" xfId="3410"/>
    <cellStyle name="Normal 38 4 26 2" xfId="8875"/>
    <cellStyle name="Normal 38 4 26 2 2" xfId="40481"/>
    <cellStyle name="Normal 38 4 26 2 3" xfId="27624"/>
    <cellStyle name="Normal 38 4 26 2 4" xfId="18249"/>
    <cellStyle name="Normal 38 4 26 3" xfId="21971"/>
    <cellStyle name="Normal 38 4 26 4" xfId="31347"/>
    <cellStyle name="Normal 38 4 26 5" xfId="35070"/>
    <cellStyle name="Normal 38 4 26 6" xfId="12837"/>
    <cellStyle name="Normal 38 4 27" xfId="3530"/>
    <cellStyle name="Normal 38 4 27 2" xfId="8994"/>
    <cellStyle name="Normal 38 4 27 2 2" xfId="40600"/>
    <cellStyle name="Normal 38 4 27 2 3" xfId="27743"/>
    <cellStyle name="Normal 38 4 27 2 4" xfId="18368"/>
    <cellStyle name="Normal 38 4 27 3" xfId="22090"/>
    <cellStyle name="Normal 38 4 27 4" xfId="31466"/>
    <cellStyle name="Normal 38 4 27 5" xfId="35189"/>
    <cellStyle name="Normal 38 4 27 6" xfId="12956"/>
    <cellStyle name="Normal 38 4 28" xfId="3662"/>
    <cellStyle name="Normal 38 4 28 2" xfId="9125"/>
    <cellStyle name="Normal 38 4 28 2 2" xfId="40731"/>
    <cellStyle name="Normal 38 4 28 2 3" xfId="27874"/>
    <cellStyle name="Normal 38 4 28 2 4" xfId="18499"/>
    <cellStyle name="Normal 38 4 28 3" xfId="22221"/>
    <cellStyle name="Normal 38 4 28 4" xfId="31597"/>
    <cellStyle name="Normal 38 4 28 5" xfId="35320"/>
    <cellStyle name="Normal 38 4 28 6" xfId="13087"/>
    <cellStyle name="Normal 38 4 29" xfId="3778"/>
    <cellStyle name="Normal 38 4 29 2" xfId="9240"/>
    <cellStyle name="Normal 38 4 29 2 2" xfId="40846"/>
    <cellStyle name="Normal 38 4 29 2 3" xfId="27989"/>
    <cellStyle name="Normal 38 4 29 2 4" xfId="18614"/>
    <cellStyle name="Normal 38 4 29 3" xfId="22336"/>
    <cellStyle name="Normal 38 4 29 4" xfId="31712"/>
    <cellStyle name="Normal 38 4 29 5" xfId="35435"/>
    <cellStyle name="Normal 38 4 29 6" xfId="13202"/>
    <cellStyle name="Normal 38 4 3" xfId="256"/>
    <cellStyle name="Normal 38 4 3 2" xfId="619"/>
    <cellStyle name="Normal 38 4 3 2 2" xfId="5194"/>
    <cellStyle name="Normal 38 4 3 2 2 2" xfId="6452"/>
    <cellStyle name="Normal 38 4 3 2 2 2 2" xfId="38060"/>
    <cellStyle name="Normal 38 4 3 2 2 2 3" xfId="25203"/>
    <cellStyle name="Normal 38 4 3 2 2 2 4" xfId="15828"/>
    <cellStyle name="Normal 38 4 3 2 2 3" xfId="36802"/>
    <cellStyle name="Normal 38 4 3 2 2 4" xfId="23945"/>
    <cellStyle name="Normal 38 4 3 2 2 5" xfId="14570"/>
    <cellStyle name="Normal 38 4 3 2 3" xfId="5822"/>
    <cellStyle name="Normal 38 4 3 2 3 2" xfId="37430"/>
    <cellStyle name="Normal 38 4 3 2 3 3" xfId="24573"/>
    <cellStyle name="Normal 38 4 3 2 3 4" xfId="15198"/>
    <cellStyle name="Normal 38 4 3 2 4" xfId="4562"/>
    <cellStyle name="Normal 38 4 3 2 4 2" xfId="36176"/>
    <cellStyle name="Normal 38 4 3 2 4 3" xfId="23318"/>
    <cellStyle name="Normal 38 4 3 2 4 4" xfId="13943"/>
    <cellStyle name="Normal 38 4 3 2 5" xfId="32307"/>
    <cellStyle name="Normal 38 4 3 2 6" xfId="22710"/>
    <cellStyle name="Normal 38 4 3 2 7" xfId="10074"/>
    <cellStyle name="Normal 38 4 3 3" xfId="5193"/>
    <cellStyle name="Normal 38 4 3 3 2" xfId="6451"/>
    <cellStyle name="Normal 38 4 3 3 2 2" xfId="38059"/>
    <cellStyle name="Normal 38 4 3 3 2 3" xfId="25202"/>
    <cellStyle name="Normal 38 4 3 3 2 4" xfId="15827"/>
    <cellStyle name="Normal 38 4 3 3 3" xfId="36801"/>
    <cellStyle name="Normal 38 4 3 3 4" xfId="23944"/>
    <cellStyle name="Normal 38 4 3 3 5" xfId="14569"/>
    <cellStyle name="Normal 38 4 3 4" xfId="5554"/>
    <cellStyle name="Normal 38 4 3 4 2" xfId="37162"/>
    <cellStyle name="Normal 38 4 3 4 3" xfId="24305"/>
    <cellStyle name="Normal 38 4 3 4 4" xfId="14930"/>
    <cellStyle name="Normal 38 4 3 5" xfId="4295"/>
    <cellStyle name="Normal 38 4 3 5 2" xfId="35909"/>
    <cellStyle name="Normal 38 4 3 5 3" xfId="23051"/>
    <cellStyle name="Normal 38 4 3 5 4" xfId="13676"/>
    <cellStyle name="Normal 38 4 3 6" xfId="19208"/>
    <cellStyle name="Normal 38 4 3 7" xfId="28584"/>
    <cellStyle name="Normal 38 4 3 8" xfId="32066"/>
    <cellStyle name="Normal 38 4 3 9" xfId="9714"/>
    <cellStyle name="Normal 38 4 30" xfId="3893"/>
    <cellStyle name="Normal 38 4 30 2" xfId="9354"/>
    <cellStyle name="Normal 38 4 30 2 2" xfId="40960"/>
    <cellStyle name="Normal 38 4 30 2 3" xfId="28103"/>
    <cellStyle name="Normal 38 4 30 2 4" xfId="18728"/>
    <cellStyle name="Normal 38 4 30 3" xfId="22450"/>
    <cellStyle name="Normal 38 4 30 4" xfId="31826"/>
    <cellStyle name="Normal 38 4 30 5" xfId="35549"/>
    <cellStyle name="Normal 38 4 30 6" xfId="13316"/>
    <cellStyle name="Normal 38 4 31" xfId="497"/>
    <cellStyle name="Normal 38 4 31 2" xfId="9474"/>
    <cellStyle name="Normal 38 4 31 2 2" xfId="41080"/>
    <cellStyle name="Normal 38 4 31 2 3" xfId="28223"/>
    <cellStyle name="Normal 38 4 31 2 4" xfId="18848"/>
    <cellStyle name="Normal 38 4 31 3" xfId="22570"/>
    <cellStyle name="Normal 38 4 31 4" xfId="28464"/>
    <cellStyle name="Normal 38 4 31 5" xfId="32428"/>
    <cellStyle name="Normal 38 4 31 6" xfId="9954"/>
    <cellStyle name="Normal 38 4 32" xfId="376"/>
    <cellStyle name="Normal 38 4 32 2" xfId="6782"/>
    <cellStyle name="Normal 38 4 32 2 2" xfId="38388"/>
    <cellStyle name="Normal 38 4 32 2 3" xfId="25531"/>
    <cellStyle name="Normal 38 4 32 2 4" xfId="16156"/>
    <cellStyle name="Normal 38 4 32 3" xfId="19088"/>
    <cellStyle name="Normal 38 4 32 4" xfId="9834"/>
    <cellStyle name="Normal 38 4 33" xfId="4058"/>
    <cellStyle name="Normal 38 4 33 2" xfId="35672"/>
    <cellStyle name="Normal 38 4 33 3" xfId="22814"/>
    <cellStyle name="Normal 38 4 33 4" xfId="13439"/>
    <cellStyle name="Normal 38 4 34" xfId="18968"/>
    <cellStyle name="Normal 38 4 35" xfId="28344"/>
    <cellStyle name="Normal 38 4 36" xfId="31946"/>
    <cellStyle name="Normal 38 4 37" xfId="9594"/>
    <cellStyle name="Normal 38 4 4" xfId="773"/>
    <cellStyle name="Normal 38 4 4 2" xfId="5195"/>
    <cellStyle name="Normal 38 4 4 2 2" xfId="6453"/>
    <cellStyle name="Normal 38 4 4 2 2 2" xfId="38061"/>
    <cellStyle name="Normal 38 4 4 2 2 3" xfId="25204"/>
    <cellStyle name="Normal 38 4 4 2 2 4" xfId="15829"/>
    <cellStyle name="Normal 38 4 4 2 3" xfId="36803"/>
    <cellStyle name="Normal 38 4 4 2 4" xfId="23946"/>
    <cellStyle name="Normal 38 4 4 2 5" xfId="14571"/>
    <cellStyle name="Normal 38 4 4 3" xfId="5823"/>
    <cellStyle name="Normal 38 4 4 3 2" xfId="37431"/>
    <cellStyle name="Normal 38 4 4 3 3" xfId="24574"/>
    <cellStyle name="Normal 38 4 4 3 4" xfId="15199"/>
    <cellStyle name="Normal 38 4 4 4" xfId="4563"/>
    <cellStyle name="Normal 38 4 4 4 2" xfId="36177"/>
    <cellStyle name="Normal 38 4 4 4 3" xfId="23319"/>
    <cellStyle name="Normal 38 4 4 4 4" xfId="13944"/>
    <cellStyle name="Normal 38 4 4 5" xfId="19360"/>
    <cellStyle name="Normal 38 4 4 6" xfId="28736"/>
    <cellStyle name="Normal 38 4 4 7" xfId="32187"/>
    <cellStyle name="Normal 38 4 4 8" xfId="10226"/>
    <cellStyle name="Normal 38 4 5" xfId="890"/>
    <cellStyle name="Normal 38 4 5 2" xfId="5196"/>
    <cellStyle name="Normal 38 4 5 2 2" xfId="6454"/>
    <cellStyle name="Normal 38 4 5 2 2 2" xfId="38062"/>
    <cellStyle name="Normal 38 4 5 2 2 3" xfId="25205"/>
    <cellStyle name="Normal 38 4 5 2 2 4" xfId="15830"/>
    <cellStyle name="Normal 38 4 5 2 3" xfId="36804"/>
    <cellStyle name="Normal 38 4 5 2 4" xfId="23947"/>
    <cellStyle name="Normal 38 4 5 2 5" xfId="14572"/>
    <cellStyle name="Normal 38 4 5 3" xfId="5919"/>
    <cellStyle name="Normal 38 4 5 3 2" xfId="37527"/>
    <cellStyle name="Normal 38 4 5 3 3" xfId="24670"/>
    <cellStyle name="Normal 38 4 5 3 4" xfId="15295"/>
    <cellStyle name="Normal 38 4 5 4" xfId="4660"/>
    <cellStyle name="Normal 38 4 5 4 2" xfId="36271"/>
    <cellStyle name="Normal 38 4 5 4 3" xfId="23414"/>
    <cellStyle name="Normal 38 4 5 4 4" xfId="14039"/>
    <cellStyle name="Normal 38 4 5 5" xfId="19476"/>
    <cellStyle name="Normal 38 4 5 6" xfId="28852"/>
    <cellStyle name="Normal 38 4 5 7" xfId="32576"/>
    <cellStyle name="Normal 38 4 5 8" xfId="10342"/>
    <cellStyle name="Normal 38 4 6" xfId="1006"/>
    <cellStyle name="Normal 38 4 6 2" xfId="6445"/>
    <cellStyle name="Normal 38 4 6 2 2" xfId="38053"/>
    <cellStyle name="Normal 38 4 6 2 3" xfId="25196"/>
    <cellStyle name="Normal 38 4 6 2 4" xfId="15821"/>
    <cellStyle name="Normal 38 4 6 3" xfId="5187"/>
    <cellStyle name="Normal 38 4 6 3 2" xfId="36795"/>
    <cellStyle name="Normal 38 4 6 3 3" xfId="23938"/>
    <cellStyle name="Normal 38 4 6 3 4" xfId="14563"/>
    <cellStyle name="Normal 38 4 6 4" xfId="19591"/>
    <cellStyle name="Normal 38 4 6 5" xfId="28967"/>
    <cellStyle name="Normal 38 4 6 6" xfId="32691"/>
    <cellStyle name="Normal 38 4 6 7" xfId="10457"/>
    <cellStyle name="Normal 38 4 7" xfId="1122"/>
    <cellStyle name="Normal 38 4 7 2" xfId="6981"/>
    <cellStyle name="Normal 38 4 7 2 2" xfId="38587"/>
    <cellStyle name="Normal 38 4 7 2 3" xfId="25730"/>
    <cellStyle name="Normal 38 4 7 2 4" xfId="16355"/>
    <cellStyle name="Normal 38 4 7 3" xfId="4175"/>
    <cellStyle name="Normal 38 4 7 3 2" xfId="35789"/>
    <cellStyle name="Normal 38 4 7 3 3" xfId="22931"/>
    <cellStyle name="Normal 38 4 7 3 4" xfId="13556"/>
    <cellStyle name="Normal 38 4 7 4" xfId="19706"/>
    <cellStyle name="Normal 38 4 7 5" xfId="29082"/>
    <cellStyle name="Normal 38 4 7 6" xfId="32806"/>
    <cellStyle name="Normal 38 4 7 7" xfId="10572"/>
    <cellStyle name="Normal 38 4 8" xfId="1237"/>
    <cellStyle name="Normal 38 4 8 2" xfId="5431"/>
    <cellStyle name="Normal 38 4 8 2 2" xfId="37039"/>
    <cellStyle name="Normal 38 4 8 2 3" xfId="24182"/>
    <cellStyle name="Normal 38 4 8 2 4" xfId="14807"/>
    <cellStyle name="Normal 38 4 8 3" xfId="19820"/>
    <cellStyle name="Normal 38 4 8 4" xfId="29196"/>
    <cellStyle name="Normal 38 4 8 5" xfId="32920"/>
    <cellStyle name="Normal 38 4 8 6" xfId="10686"/>
    <cellStyle name="Normal 38 4 9" xfId="1352"/>
    <cellStyle name="Normal 38 4 9 2" xfId="6751"/>
    <cellStyle name="Normal 38 4 9 2 2" xfId="38357"/>
    <cellStyle name="Normal 38 4 9 2 3" xfId="25500"/>
    <cellStyle name="Normal 38 4 9 2 4" xfId="16125"/>
    <cellStyle name="Normal 38 4 9 3" xfId="19934"/>
    <cellStyle name="Normal 38 4 9 4" xfId="29310"/>
    <cellStyle name="Normal 38 4 9 5" xfId="33034"/>
    <cellStyle name="Normal 38 4 9 6" xfId="10800"/>
    <cellStyle name="Normal 38 40" xfId="18943"/>
    <cellStyle name="Normal 38 41" xfId="28319"/>
    <cellStyle name="Normal 38 42" xfId="31921"/>
    <cellStyle name="Normal 38 43" xfId="9569"/>
    <cellStyle name="Normal 38 5" xfId="142"/>
    <cellStyle name="Normal 38 5 10" xfId="1474"/>
    <cellStyle name="Normal 38 5 10 2" xfId="6764"/>
    <cellStyle name="Normal 38 5 10 2 2" xfId="38370"/>
    <cellStyle name="Normal 38 5 10 2 3" xfId="25513"/>
    <cellStyle name="Normal 38 5 10 2 4" xfId="16138"/>
    <cellStyle name="Normal 38 5 10 3" xfId="20055"/>
    <cellStyle name="Normal 38 5 10 4" xfId="29431"/>
    <cellStyle name="Normal 38 5 10 5" xfId="33155"/>
    <cellStyle name="Normal 38 5 10 6" xfId="10921"/>
    <cellStyle name="Normal 38 5 11" xfId="1606"/>
    <cellStyle name="Normal 38 5 11 2" xfId="7086"/>
    <cellStyle name="Normal 38 5 11 2 2" xfId="38692"/>
    <cellStyle name="Normal 38 5 11 2 3" xfId="25835"/>
    <cellStyle name="Normal 38 5 11 2 4" xfId="16460"/>
    <cellStyle name="Normal 38 5 11 3" xfId="20182"/>
    <cellStyle name="Normal 38 5 11 4" xfId="29558"/>
    <cellStyle name="Normal 38 5 11 5" xfId="33281"/>
    <cellStyle name="Normal 38 5 11 6" xfId="11048"/>
    <cellStyle name="Normal 38 5 12" xfId="1722"/>
    <cellStyle name="Normal 38 5 12 2" xfId="7201"/>
    <cellStyle name="Normal 38 5 12 2 2" xfId="38807"/>
    <cellStyle name="Normal 38 5 12 2 3" xfId="25950"/>
    <cellStyle name="Normal 38 5 12 2 4" xfId="16575"/>
    <cellStyle name="Normal 38 5 12 3" xfId="20297"/>
    <cellStyle name="Normal 38 5 12 4" xfId="29673"/>
    <cellStyle name="Normal 38 5 12 5" xfId="33396"/>
    <cellStyle name="Normal 38 5 12 6" xfId="11163"/>
    <cellStyle name="Normal 38 5 13" xfId="1896"/>
    <cellStyle name="Normal 38 5 13 2" xfId="7374"/>
    <cellStyle name="Normal 38 5 13 2 2" xfId="38980"/>
    <cellStyle name="Normal 38 5 13 2 3" xfId="26123"/>
    <cellStyle name="Normal 38 5 13 2 4" xfId="16748"/>
    <cellStyle name="Normal 38 5 13 3" xfId="20470"/>
    <cellStyle name="Normal 38 5 13 4" xfId="29846"/>
    <cellStyle name="Normal 38 5 13 5" xfId="33569"/>
    <cellStyle name="Normal 38 5 13 6" xfId="11336"/>
    <cellStyle name="Normal 38 5 14" xfId="2014"/>
    <cellStyle name="Normal 38 5 14 2" xfId="7491"/>
    <cellStyle name="Normal 38 5 14 2 2" xfId="39097"/>
    <cellStyle name="Normal 38 5 14 2 3" xfId="26240"/>
    <cellStyle name="Normal 38 5 14 2 4" xfId="16865"/>
    <cellStyle name="Normal 38 5 14 3" xfId="20587"/>
    <cellStyle name="Normal 38 5 14 4" xfId="29963"/>
    <cellStyle name="Normal 38 5 14 5" xfId="33686"/>
    <cellStyle name="Normal 38 5 14 6" xfId="11453"/>
    <cellStyle name="Normal 38 5 15" xfId="2131"/>
    <cellStyle name="Normal 38 5 15 2" xfId="7607"/>
    <cellStyle name="Normal 38 5 15 2 2" xfId="39213"/>
    <cellStyle name="Normal 38 5 15 2 3" xfId="26356"/>
    <cellStyle name="Normal 38 5 15 2 4" xfId="16981"/>
    <cellStyle name="Normal 38 5 15 3" xfId="20703"/>
    <cellStyle name="Normal 38 5 15 4" xfId="30079"/>
    <cellStyle name="Normal 38 5 15 5" xfId="33802"/>
    <cellStyle name="Normal 38 5 15 6" xfId="11569"/>
    <cellStyle name="Normal 38 5 16" xfId="2250"/>
    <cellStyle name="Normal 38 5 16 2" xfId="7725"/>
    <cellStyle name="Normal 38 5 16 2 2" xfId="39331"/>
    <cellStyle name="Normal 38 5 16 2 3" xfId="26474"/>
    <cellStyle name="Normal 38 5 16 2 4" xfId="17099"/>
    <cellStyle name="Normal 38 5 16 3" xfId="20821"/>
    <cellStyle name="Normal 38 5 16 4" xfId="30197"/>
    <cellStyle name="Normal 38 5 16 5" xfId="33920"/>
    <cellStyle name="Normal 38 5 16 6" xfId="11687"/>
    <cellStyle name="Normal 38 5 17" xfId="2369"/>
    <cellStyle name="Normal 38 5 17 2" xfId="7843"/>
    <cellStyle name="Normal 38 5 17 2 2" xfId="39449"/>
    <cellStyle name="Normal 38 5 17 2 3" xfId="26592"/>
    <cellStyle name="Normal 38 5 17 2 4" xfId="17217"/>
    <cellStyle name="Normal 38 5 17 3" xfId="20939"/>
    <cellStyle name="Normal 38 5 17 4" xfId="30315"/>
    <cellStyle name="Normal 38 5 17 5" xfId="34038"/>
    <cellStyle name="Normal 38 5 17 6" xfId="11805"/>
    <cellStyle name="Normal 38 5 18" xfId="2486"/>
    <cellStyle name="Normal 38 5 18 2" xfId="7959"/>
    <cellStyle name="Normal 38 5 18 2 2" xfId="39565"/>
    <cellStyle name="Normal 38 5 18 2 3" xfId="26708"/>
    <cellStyle name="Normal 38 5 18 2 4" xfId="17333"/>
    <cellStyle name="Normal 38 5 18 3" xfId="21055"/>
    <cellStyle name="Normal 38 5 18 4" xfId="30431"/>
    <cellStyle name="Normal 38 5 18 5" xfId="34154"/>
    <cellStyle name="Normal 38 5 18 6" xfId="11921"/>
    <cellStyle name="Normal 38 5 19" xfId="2604"/>
    <cellStyle name="Normal 38 5 19 2" xfId="8076"/>
    <cellStyle name="Normal 38 5 19 2 2" xfId="39682"/>
    <cellStyle name="Normal 38 5 19 2 3" xfId="26825"/>
    <cellStyle name="Normal 38 5 19 2 4" xfId="17450"/>
    <cellStyle name="Normal 38 5 19 3" xfId="21172"/>
    <cellStyle name="Normal 38 5 19 4" xfId="30548"/>
    <cellStyle name="Normal 38 5 19 5" xfId="34271"/>
    <cellStyle name="Normal 38 5 19 6" xfId="12038"/>
    <cellStyle name="Normal 38 5 2" xfId="212"/>
    <cellStyle name="Normal 38 5 2 10" xfId="1676"/>
    <cellStyle name="Normal 38 5 2 10 2" xfId="7156"/>
    <cellStyle name="Normal 38 5 2 10 2 2" xfId="38762"/>
    <cellStyle name="Normal 38 5 2 10 2 3" xfId="25905"/>
    <cellStyle name="Normal 38 5 2 10 2 4" xfId="16530"/>
    <cellStyle name="Normal 38 5 2 10 3" xfId="20252"/>
    <cellStyle name="Normal 38 5 2 10 4" xfId="29628"/>
    <cellStyle name="Normal 38 5 2 10 5" xfId="33351"/>
    <cellStyle name="Normal 38 5 2 10 6" xfId="11118"/>
    <cellStyle name="Normal 38 5 2 11" xfId="1792"/>
    <cellStyle name="Normal 38 5 2 11 2" xfId="7271"/>
    <cellStyle name="Normal 38 5 2 11 2 2" xfId="38877"/>
    <cellStyle name="Normal 38 5 2 11 2 3" xfId="26020"/>
    <cellStyle name="Normal 38 5 2 11 2 4" xfId="16645"/>
    <cellStyle name="Normal 38 5 2 11 3" xfId="20367"/>
    <cellStyle name="Normal 38 5 2 11 4" xfId="29743"/>
    <cellStyle name="Normal 38 5 2 11 5" xfId="33466"/>
    <cellStyle name="Normal 38 5 2 11 6" xfId="11233"/>
    <cellStyle name="Normal 38 5 2 12" xfId="1966"/>
    <cellStyle name="Normal 38 5 2 12 2" xfId="7444"/>
    <cellStyle name="Normal 38 5 2 12 2 2" xfId="39050"/>
    <cellStyle name="Normal 38 5 2 12 2 3" xfId="26193"/>
    <cellStyle name="Normal 38 5 2 12 2 4" xfId="16818"/>
    <cellStyle name="Normal 38 5 2 12 3" xfId="20540"/>
    <cellStyle name="Normal 38 5 2 12 4" xfId="29916"/>
    <cellStyle name="Normal 38 5 2 12 5" xfId="33639"/>
    <cellStyle name="Normal 38 5 2 12 6" xfId="11406"/>
    <cellStyle name="Normal 38 5 2 13" xfId="2084"/>
    <cellStyle name="Normal 38 5 2 13 2" xfId="7561"/>
    <cellStyle name="Normal 38 5 2 13 2 2" xfId="39167"/>
    <cellStyle name="Normal 38 5 2 13 2 3" xfId="26310"/>
    <cellStyle name="Normal 38 5 2 13 2 4" xfId="16935"/>
    <cellStyle name="Normal 38 5 2 13 3" xfId="20657"/>
    <cellStyle name="Normal 38 5 2 13 4" xfId="30033"/>
    <cellStyle name="Normal 38 5 2 13 5" xfId="33756"/>
    <cellStyle name="Normal 38 5 2 13 6" xfId="11523"/>
    <cellStyle name="Normal 38 5 2 14" xfId="2201"/>
    <cellStyle name="Normal 38 5 2 14 2" xfId="7677"/>
    <cellStyle name="Normal 38 5 2 14 2 2" xfId="39283"/>
    <cellStyle name="Normal 38 5 2 14 2 3" xfId="26426"/>
    <cellStyle name="Normal 38 5 2 14 2 4" xfId="17051"/>
    <cellStyle name="Normal 38 5 2 14 3" xfId="20773"/>
    <cellStyle name="Normal 38 5 2 14 4" xfId="30149"/>
    <cellStyle name="Normal 38 5 2 14 5" xfId="33872"/>
    <cellStyle name="Normal 38 5 2 14 6" xfId="11639"/>
    <cellStyle name="Normal 38 5 2 15" xfId="2320"/>
    <cellStyle name="Normal 38 5 2 15 2" xfId="7795"/>
    <cellStyle name="Normal 38 5 2 15 2 2" xfId="39401"/>
    <cellStyle name="Normal 38 5 2 15 2 3" xfId="26544"/>
    <cellStyle name="Normal 38 5 2 15 2 4" xfId="17169"/>
    <cellStyle name="Normal 38 5 2 15 3" xfId="20891"/>
    <cellStyle name="Normal 38 5 2 15 4" xfId="30267"/>
    <cellStyle name="Normal 38 5 2 15 5" xfId="33990"/>
    <cellStyle name="Normal 38 5 2 15 6" xfId="11757"/>
    <cellStyle name="Normal 38 5 2 16" xfId="2439"/>
    <cellStyle name="Normal 38 5 2 16 2" xfId="7913"/>
    <cellStyle name="Normal 38 5 2 16 2 2" xfId="39519"/>
    <cellStyle name="Normal 38 5 2 16 2 3" xfId="26662"/>
    <cellStyle name="Normal 38 5 2 16 2 4" xfId="17287"/>
    <cellStyle name="Normal 38 5 2 16 3" xfId="21009"/>
    <cellStyle name="Normal 38 5 2 16 4" xfId="30385"/>
    <cellStyle name="Normal 38 5 2 16 5" xfId="34108"/>
    <cellStyle name="Normal 38 5 2 16 6" xfId="11875"/>
    <cellStyle name="Normal 38 5 2 17" xfId="2556"/>
    <cellStyle name="Normal 38 5 2 17 2" xfId="8029"/>
    <cellStyle name="Normal 38 5 2 17 2 2" xfId="39635"/>
    <cellStyle name="Normal 38 5 2 17 2 3" xfId="26778"/>
    <cellStyle name="Normal 38 5 2 17 2 4" xfId="17403"/>
    <cellStyle name="Normal 38 5 2 17 3" xfId="21125"/>
    <cellStyle name="Normal 38 5 2 17 4" xfId="30501"/>
    <cellStyle name="Normal 38 5 2 17 5" xfId="34224"/>
    <cellStyle name="Normal 38 5 2 17 6" xfId="11991"/>
    <cellStyle name="Normal 38 5 2 18" xfId="2674"/>
    <cellStyle name="Normal 38 5 2 18 2" xfId="8146"/>
    <cellStyle name="Normal 38 5 2 18 2 2" xfId="39752"/>
    <cellStyle name="Normal 38 5 2 18 2 3" xfId="26895"/>
    <cellStyle name="Normal 38 5 2 18 2 4" xfId="17520"/>
    <cellStyle name="Normal 38 5 2 18 3" xfId="21242"/>
    <cellStyle name="Normal 38 5 2 18 4" xfId="30618"/>
    <cellStyle name="Normal 38 5 2 18 5" xfId="34341"/>
    <cellStyle name="Normal 38 5 2 18 6" xfId="12108"/>
    <cellStyle name="Normal 38 5 2 19" xfId="2794"/>
    <cellStyle name="Normal 38 5 2 19 2" xfId="8265"/>
    <cellStyle name="Normal 38 5 2 19 2 2" xfId="39871"/>
    <cellStyle name="Normal 38 5 2 19 2 3" xfId="27014"/>
    <cellStyle name="Normal 38 5 2 19 2 4" xfId="17639"/>
    <cellStyle name="Normal 38 5 2 19 3" xfId="21361"/>
    <cellStyle name="Normal 38 5 2 19 4" xfId="30737"/>
    <cellStyle name="Normal 38 5 2 19 5" xfId="34460"/>
    <cellStyle name="Normal 38 5 2 19 6" xfId="12227"/>
    <cellStyle name="Normal 38 5 2 2" xfId="333"/>
    <cellStyle name="Normal 38 5 2 2 2" xfId="687"/>
    <cellStyle name="Normal 38 5 2 2 2 2" xfId="5200"/>
    <cellStyle name="Normal 38 5 2 2 2 2 2" xfId="6458"/>
    <cellStyle name="Normal 38 5 2 2 2 2 2 2" xfId="38066"/>
    <cellStyle name="Normal 38 5 2 2 2 2 2 3" xfId="25209"/>
    <cellStyle name="Normal 38 5 2 2 2 2 2 4" xfId="15834"/>
    <cellStyle name="Normal 38 5 2 2 2 2 3" xfId="36808"/>
    <cellStyle name="Normal 38 5 2 2 2 2 4" xfId="23951"/>
    <cellStyle name="Normal 38 5 2 2 2 2 5" xfId="14576"/>
    <cellStyle name="Normal 38 5 2 2 2 3" xfId="5824"/>
    <cellStyle name="Normal 38 5 2 2 2 3 2" xfId="37432"/>
    <cellStyle name="Normal 38 5 2 2 2 3 3" xfId="24575"/>
    <cellStyle name="Normal 38 5 2 2 2 3 4" xfId="15200"/>
    <cellStyle name="Normal 38 5 2 2 2 4" xfId="4564"/>
    <cellStyle name="Normal 38 5 2 2 2 4 2" xfId="36178"/>
    <cellStyle name="Normal 38 5 2 2 2 4 3" xfId="23320"/>
    <cellStyle name="Normal 38 5 2 2 2 4 4" xfId="13945"/>
    <cellStyle name="Normal 38 5 2 2 2 5" xfId="32384"/>
    <cellStyle name="Normal 38 5 2 2 2 6" xfId="22717"/>
    <cellStyle name="Normal 38 5 2 2 2 7" xfId="10141"/>
    <cellStyle name="Normal 38 5 2 2 3" xfId="5199"/>
    <cellStyle name="Normal 38 5 2 2 3 2" xfId="6457"/>
    <cellStyle name="Normal 38 5 2 2 3 2 2" xfId="38065"/>
    <cellStyle name="Normal 38 5 2 2 3 2 3" xfId="25208"/>
    <cellStyle name="Normal 38 5 2 2 3 2 4" xfId="15833"/>
    <cellStyle name="Normal 38 5 2 2 3 3" xfId="36807"/>
    <cellStyle name="Normal 38 5 2 2 3 4" xfId="23950"/>
    <cellStyle name="Normal 38 5 2 2 3 5" xfId="14575"/>
    <cellStyle name="Normal 38 5 2 2 4" xfId="5622"/>
    <cellStyle name="Normal 38 5 2 2 4 2" xfId="37230"/>
    <cellStyle name="Normal 38 5 2 2 4 3" xfId="24373"/>
    <cellStyle name="Normal 38 5 2 2 4 4" xfId="14998"/>
    <cellStyle name="Normal 38 5 2 2 5" xfId="4362"/>
    <cellStyle name="Normal 38 5 2 2 5 2" xfId="35976"/>
    <cellStyle name="Normal 38 5 2 2 5 3" xfId="23118"/>
    <cellStyle name="Normal 38 5 2 2 5 4" xfId="13743"/>
    <cellStyle name="Normal 38 5 2 2 6" xfId="19275"/>
    <cellStyle name="Normal 38 5 2 2 7" xfId="28651"/>
    <cellStyle name="Normal 38 5 2 2 8" xfId="32143"/>
    <cellStyle name="Normal 38 5 2 2 9" xfId="9791"/>
    <cellStyle name="Normal 38 5 2 20" xfId="2909"/>
    <cellStyle name="Normal 38 5 2 20 2" xfId="8379"/>
    <cellStyle name="Normal 38 5 2 20 2 2" xfId="39985"/>
    <cellStyle name="Normal 38 5 2 20 2 3" xfId="27128"/>
    <cellStyle name="Normal 38 5 2 20 2 4" xfId="17753"/>
    <cellStyle name="Normal 38 5 2 20 3" xfId="21475"/>
    <cellStyle name="Normal 38 5 2 20 4" xfId="30851"/>
    <cellStyle name="Normal 38 5 2 20 5" xfId="34574"/>
    <cellStyle name="Normal 38 5 2 20 6" xfId="12341"/>
    <cellStyle name="Normal 38 5 2 21" xfId="3024"/>
    <cellStyle name="Normal 38 5 2 21 2" xfId="8493"/>
    <cellStyle name="Normal 38 5 2 21 2 2" xfId="40099"/>
    <cellStyle name="Normal 38 5 2 21 2 3" xfId="27242"/>
    <cellStyle name="Normal 38 5 2 21 2 4" xfId="17867"/>
    <cellStyle name="Normal 38 5 2 21 3" xfId="21589"/>
    <cellStyle name="Normal 38 5 2 21 4" xfId="30965"/>
    <cellStyle name="Normal 38 5 2 21 5" xfId="34688"/>
    <cellStyle name="Normal 38 5 2 21 6" xfId="12455"/>
    <cellStyle name="Normal 38 5 2 22" xfId="3139"/>
    <cellStyle name="Normal 38 5 2 22 2" xfId="8607"/>
    <cellStyle name="Normal 38 5 2 22 2 2" xfId="40213"/>
    <cellStyle name="Normal 38 5 2 22 2 3" xfId="27356"/>
    <cellStyle name="Normal 38 5 2 22 2 4" xfId="17981"/>
    <cellStyle name="Normal 38 5 2 22 3" xfId="21703"/>
    <cellStyle name="Normal 38 5 2 22 4" xfId="31079"/>
    <cellStyle name="Normal 38 5 2 22 5" xfId="34802"/>
    <cellStyle name="Normal 38 5 2 22 6" xfId="12569"/>
    <cellStyle name="Normal 38 5 2 23" xfId="3254"/>
    <cellStyle name="Normal 38 5 2 23 2" xfId="8721"/>
    <cellStyle name="Normal 38 5 2 23 2 2" xfId="40327"/>
    <cellStyle name="Normal 38 5 2 23 2 3" xfId="27470"/>
    <cellStyle name="Normal 38 5 2 23 2 4" xfId="18095"/>
    <cellStyle name="Normal 38 5 2 23 3" xfId="21817"/>
    <cellStyle name="Normal 38 5 2 23 4" xfId="31193"/>
    <cellStyle name="Normal 38 5 2 23 5" xfId="34916"/>
    <cellStyle name="Normal 38 5 2 23 6" xfId="12683"/>
    <cellStyle name="Normal 38 5 2 24" xfId="3369"/>
    <cellStyle name="Normal 38 5 2 24 2" xfId="8835"/>
    <cellStyle name="Normal 38 5 2 24 2 2" xfId="40441"/>
    <cellStyle name="Normal 38 5 2 24 2 3" xfId="27584"/>
    <cellStyle name="Normal 38 5 2 24 2 4" xfId="18209"/>
    <cellStyle name="Normal 38 5 2 24 3" xfId="21931"/>
    <cellStyle name="Normal 38 5 2 24 4" xfId="31307"/>
    <cellStyle name="Normal 38 5 2 24 5" xfId="35030"/>
    <cellStyle name="Normal 38 5 2 24 6" xfId="12797"/>
    <cellStyle name="Normal 38 5 2 25" xfId="3487"/>
    <cellStyle name="Normal 38 5 2 25 2" xfId="8952"/>
    <cellStyle name="Normal 38 5 2 25 2 2" xfId="40558"/>
    <cellStyle name="Normal 38 5 2 25 2 3" xfId="27701"/>
    <cellStyle name="Normal 38 5 2 25 2 4" xfId="18326"/>
    <cellStyle name="Normal 38 5 2 25 3" xfId="22048"/>
    <cellStyle name="Normal 38 5 2 25 4" xfId="31424"/>
    <cellStyle name="Normal 38 5 2 25 5" xfId="35147"/>
    <cellStyle name="Normal 38 5 2 25 6" xfId="12914"/>
    <cellStyle name="Normal 38 5 2 26" xfId="3607"/>
    <cellStyle name="Normal 38 5 2 26 2" xfId="9071"/>
    <cellStyle name="Normal 38 5 2 26 2 2" xfId="40677"/>
    <cellStyle name="Normal 38 5 2 26 2 3" xfId="27820"/>
    <cellStyle name="Normal 38 5 2 26 2 4" xfId="18445"/>
    <cellStyle name="Normal 38 5 2 26 3" xfId="22167"/>
    <cellStyle name="Normal 38 5 2 26 4" xfId="31543"/>
    <cellStyle name="Normal 38 5 2 26 5" xfId="35266"/>
    <cellStyle name="Normal 38 5 2 26 6" xfId="13033"/>
    <cellStyle name="Normal 38 5 2 27" xfId="3739"/>
    <cellStyle name="Normal 38 5 2 27 2" xfId="9202"/>
    <cellStyle name="Normal 38 5 2 27 2 2" xfId="40808"/>
    <cellStyle name="Normal 38 5 2 27 2 3" xfId="27951"/>
    <cellStyle name="Normal 38 5 2 27 2 4" xfId="18576"/>
    <cellStyle name="Normal 38 5 2 27 3" xfId="22298"/>
    <cellStyle name="Normal 38 5 2 27 4" xfId="31674"/>
    <cellStyle name="Normal 38 5 2 27 5" xfId="35397"/>
    <cellStyle name="Normal 38 5 2 27 6" xfId="13164"/>
    <cellStyle name="Normal 38 5 2 28" xfId="3855"/>
    <cellStyle name="Normal 38 5 2 28 2" xfId="9317"/>
    <cellStyle name="Normal 38 5 2 28 2 2" xfId="40923"/>
    <cellStyle name="Normal 38 5 2 28 2 3" xfId="28066"/>
    <cellStyle name="Normal 38 5 2 28 2 4" xfId="18691"/>
    <cellStyle name="Normal 38 5 2 28 3" xfId="22413"/>
    <cellStyle name="Normal 38 5 2 28 4" xfId="31789"/>
    <cellStyle name="Normal 38 5 2 28 5" xfId="35512"/>
    <cellStyle name="Normal 38 5 2 28 6" xfId="13279"/>
    <cellStyle name="Normal 38 5 2 29" xfId="3970"/>
    <cellStyle name="Normal 38 5 2 29 2" xfId="9431"/>
    <cellStyle name="Normal 38 5 2 29 2 2" xfId="41037"/>
    <cellStyle name="Normal 38 5 2 29 2 3" xfId="28180"/>
    <cellStyle name="Normal 38 5 2 29 2 4" xfId="18805"/>
    <cellStyle name="Normal 38 5 2 29 3" xfId="22527"/>
    <cellStyle name="Normal 38 5 2 29 4" xfId="31903"/>
    <cellStyle name="Normal 38 5 2 29 5" xfId="35626"/>
    <cellStyle name="Normal 38 5 2 29 6" xfId="13393"/>
    <cellStyle name="Normal 38 5 2 3" xfId="850"/>
    <cellStyle name="Normal 38 5 2 3 2" xfId="5201"/>
    <cellStyle name="Normal 38 5 2 3 2 2" xfId="6459"/>
    <cellStyle name="Normal 38 5 2 3 2 2 2" xfId="38067"/>
    <cellStyle name="Normal 38 5 2 3 2 2 3" xfId="25210"/>
    <cellStyle name="Normal 38 5 2 3 2 2 4" xfId="15835"/>
    <cellStyle name="Normal 38 5 2 3 2 3" xfId="36809"/>
    <cellStyle name="Normal 38 5 2 3 2 4" xfId="23952"/>
    <cellStyle name="Normal 38 5 2 3 2 5" xfId="14577"/>
    <cellStyle name="Normal 38 5 2 3 3" xfId="5825"/>
    <cellStyle name="Normal 38 5 2 3 3 2" xfId="37433"/>
    <cellStyle name="Normal 38 5 2 3 3 3" xfId="24576"/>
    <cellStyle name="Normal 38 5 2 3 3 4" xfId="15201"/>
    <cellStyle name="Normal 38 5 2 3 4" xfId="4565"/>
    <cellStyle name="Normal 38 5 2 3 4 2" xfId="36179"/>
    <cellStyle name="Normal 38 5 2 3 4 3" xfId="23321"/>
    <cellStyle name="Normal 38 5 2 3 4 4" xfId="13946"/>
    <cellStyle name="Normal 38 5 2 3 5" xfId="19437"/>
    <cellStyle name="Normal 38 5 2 3 6" xfId="28813"/>
    <cellStyle name="Normal 38 5 2 3 7" xfId="32264"/>
    <cellStyle name="Normal 38 5 2 3 8" xfId="10303"/>
    <cellStyle name="Normal 38 5 2 30" xfId="574"/>
    <cellStyle name="Normal 38 5 2 30 2" xfId="9551"/>
    <cellStyle name="Normal 38 5 2 30 2 2" xfId="41157"/>
    <cellStyle name="Normal 38 5 2 30 2 3" xfId="28300"/>
    <cellStyle name="Normal 38 5 2 30 2 4" xfId="18925"/>
    <cellStyle name="Normal 38 5 2 30 3" xfId="22647"/>
    <cellStyle name="Normal 38 5 2 30 4" xfId="28541"/>
    <cellStyle name="Normal 38 5 2 30 5" xfId="32505"/>
    <cellStyle name="Normal 38 5 2 30 6" xfId="10031"/>
    <cellStyle name="Normal 38 5 2 31" xfId="453"/>
    <cellStyle name="Normal 38 5 2 31 2" xfId="6725"/>
    <cellStyle name="Normal 38 5 2 31 2 2" xfId="38331"/>
    <cellStyle name="Normal 38 5 2 31 2 3" xfId="25474"/>
    <cellStyle name="Normal 38 5 2 31 2 4" xfId="16099"/>
    <cellStyle name="Normal 38 5 2 31 3" xfId="19165"/>
    <cellStyle name="Normal 38 5 2 31 4" xfId="9911"/>
    <cellStyle name="Normal 38 5 2 32" xfId="4135"/>
    <cellStyle name="Normal 38 5 2 32 2" xfId="35749"/>
    <cellStyle name="Normal 38 5 2 32 3" xfId="22891"/>
    <cellStyle name="Normal 38 5 2 32 4" xfId="13516"/>
    <cellStyle name="Normal 38 5 2 33" xfId="19045"/>
    <cellStyle name="Normal 38 5 2 34" xfId="28421"/>
    <cellStyle name="Normal 38 5 2 35" xfId="32023"/>
    <cellStyle name="Normal 38 5 2 36" xfId="9671"/>
    <cellStyle name="Normal 38 5 2 4" xfId="967"/>
    <cellStyle name="Normal 38 5 2 4 2" xfId="5202"/>
    <cellStyle name="Normal 38 5 2 4 2 2" xfId="6460"/>
    <cellStyle name="Normal 38 5 2 4 2 2 2" xfId="38068"/>
    <cellStyle name="Normal 38 5 2 4 2 2 3" xfId="25211"/>
    <cellStyle name="Normal 38 5 2 4 2 2 4" xfId="15836"/>
    <cellStyle name="Normal 38 5 2 4 2 3" xfId="36810"/>
    <cellStyle name="Normal 38 5 2 4 2 4" xfId="23953"/>
    <cellStyle name="Normal 38 5 2 4 2 5" xfId="14578"/>
    <cellStyle name="Normal 38 5 2 4 3" xfId="5996"/>
    <cellStyle name="Normal 38 5 2 4 3 2" xfId="37604"/>
    <cellStyle name="Normal 38 5 2 4 3 3" xfId="24747"/>
    <cellStyle name="Normal 38 5 2 4 3 4" xfId="15372"/>
    <cellStyle name="Normal 38 5 2 4 4" xfId="4737"/>
    <cellStyle name="Normal 38 5 2 4 4 2" xfId="36348"/>
    <cellStyle name="Normal 38 5 2 4 4 3" xfId="23491"/>
    <cellStyle name="Normal 38 5 2 4 4 4" xfId="14116"/>
    <cellStyle name="Normal 38 5 2 4 5" xfId="19553"/>
    <cellStyle name="Normal 38 5 2 4 6" xfId="28929"/>
    <cellStyle name="Normal 38 5 2 4 7" xfId="32653"/>
    <cellStyle name="Normal 38 5 2 4 8" xfId="10419"/>
    <cellStyle name="Normal 38 5 2 5" xfId="1083"/>
    <cellStyle name="Normal 38 5 2 5 2" xfId="6456"/>
    <cellStyle name="Normal 38 5 2 5 2 2" xfId="38064"/>
    <cellStyle name="Normal 38 5 2 5 2 3" xfId="25207"/>
    <cellStyle name="Normal 38 5 2 5 2 4" xfId="15832"/>
    <cellStyle name="Normal 38 5 2 5 3" xfId="5198"/>
    <cellStyle name="Normal 38 5 2 5 3 2" xfId="36806"/>
    <cellStyle name="Normal 38 5 2 5 3 3" xfId="23949"/>
    <cellStyle name="Normal 38 5 2 5 3 4" xfId="14574"/>
    <cellStyle name="Normal 38 5 2 5 4" xfId="19668"/>
    <cellStyle name="Normal 38 5 2 5 5" xfId="29044"/>
    <cellStyle name="Normal 38 5 2 5 6" xfId="32768"/>
    <cellStyle name="Normal 38 5 2 5 7" xfId="10534"/>
    <cellStyle name="Normal 38 5 2 6" xfId="1199"/>
    <cellStyle name="Normal 38 5 2 6 2" xfId="6630"/>
    <cellStyle name="Normal 38 5 2 6 2 2" xfId="38238"/>
    <cellStyle name="Normal 38 5 2 6 2 3" xfId="25381"/>
    <cellStyle name="Normal 38 5 2 6 2 4" xfId="16006"/>
    <cellStyle name="Normal 38 5 2 6 3" xfId="4252"/>
    <cellStyle name="Normal 38 5 2 6 3 2" xfId="35866"/>
    <cellStyle name="Normal 38 5 2 6 3 3" xfId="23008"/>
    <cellStyle name="Normal 38 5 2 6 3 4" xfId="13633"/>
    <cellStyle name="Normal 38 5 2 6 4" xfId="19783"/>
    <cellStyle name="Normal 38 5 2 6 5" xfId="29159"/>
    <cellStyle name="Normal 38 5 2 6 6" xfId="32883"/>
    <cellStyle name="Normal 38 5 2 6 7" xfId="10649"/>
    <cellStyle name="Normal 38 5 2 7" xfId="1314"/>
    <cellStyle name="Normal 38 5 2 7 2" xfId="5508"/>
    <cellStyle name="Normal 38 5 2 7 2 2" xfId="37116"/>
    <cellStyle name="Normal 38 5 2 7 2 3" xfId="24259"/>
    <cellStyle name="Normal 38 5 2 7 2 4" xfId="14884"/>
    <cellStyle name="Normal 38 5 2 7 3" xfId="19897"/>
    <cellStyle name="Normal 38 5 2 7 4" xfId="29273"/>
    <cellStyle name="Normal 38 5 2 7 5" xfId="32997"/>
    <cellStyle name="Normal 38 5 2 7 6" xfId="10763"/>
    <cellStyle name="Normal 38 5 2 8" xfId="1429"/>
    <cellStyle name="Normal 38 5 2 8 2" xfId="6878"/>
    <cellStyle name="Normal 38 5 2 8 2 2" xfId="38484"/>
    <cellStyle name="Normal 38 5 2 8 2 3" xfId="25627"/>
    <cellStyle name="Normal 38 5 2 8 2 4" xfId="16252"/>
    <cellStyle name="Normal 38 5 2 8 3" xfId="20011"/>
    <cellStyle name="Normal 38 5 2 8 4" xfId="29387"/>
    <cellStyle name="Normal 38 5 2 8 5" xfId="33111"/>
    <cellStyle name="Normal 38 5 2 8 6" xfId="10877"/>
    <cellStyle name="Normal 38 5 2 9" xfId="1544"/>
    <cellStyle name="Normal 38 5 2 9 2" xfId="5393"/>
    <cellStyle name="Normal 38 5 2 9 2 2" xfId="37001"/>
    <cellStyle name="Normal 38 5 2 9 2 3" xfId="24144"/>
    <cellStyle name="Normal 38 5 2 9 2 4" xfId="14769"/>
    <cellStyle name="Normal 38 5 2 9 3" xfId="20125"/>
    <cellStyle name="Normal 38 5 2 9 4" xfId="29501"/>
    <cellStyle name="Normal 38 5 2 9 5" xfId="33225"/>
    <cellStyle name="Normal 38 5 2 9 6" xfId="10991"/>
    <cellStyle name="Normal 38 5 20" xfId="2724"/>
    <cellStyle name="Normal 38 5 20 2" xfId="8195"/>
    <cellStyle name="Normal 38 5 20 2 2" xfId="39801"/>
    <cellStyle name="Normal 38 5 20 2 3" xfId="26944"/>
    <cellStyle name="Normal 38 5 20 2 4" xfId="17569"/>
    <cellStyle name="Normal 38 5 20 3" xfId="21291"/>
    <cellStyle name="Normal 38 5 20 4" xfId="30667"/>
    <cellStyle name="Normal 38 5 20 5" xfId="34390"/>
    <cellStyle name="Normal 38 5 20 6" xfId="12157"/>
    <cellStyle name="Normal 38 5 21" xfId="2839"/>
    <cellStyle name="Normal 38 5 21 2" xfId="8309"/>
    <cellStyle name="Normal 38 5 21 2 2" xfId="39915"/>
    <cellStyle name="Normal 38 5 21 2 3" xfId="27058"/>
    <cellStyle name="Normal 38 5 21 2 4" xfId="17683"/>
    <cellStyle name="Normal 38 5 21 3" xfId="21405"/>
    <cellStyle name="Normal 38 5 21 4" xfId="30781"/>
    <cellStyle name="Normal 38 5 21 5" xfId="34504"/>
    <cellStyle name="Normal 38 5 21 6" xfId="12271"/>
    <cellStyle name="Normal 38 5 22" xfId="2954"/>
    <cellStyle name="Normal 38 5 22 2" xfId="8423"/>
    <cellStyle name="Normal 38 5 22 2 2" xfId="40029"/>
    <cellStyle name="Normal 38 5 22 2 3" xfId="27172"/>
    <cellStyle name="Normal 38 5 22 2 4" xfId="17797"/>
    <cellStyle name="Normal 38 5 22 3" xfId="21519"/>
    <cellStyle name="Normal 38 5 22 4" xfId="30895"/>
    <cellStyle name="Normal 38 5 22 5" xfId="34618"/>
    <cellStyle name="Normal 38 5 22 6" xfId="12385"/>
    <cellStyle name="Normal 38 5 23" xfId="3069"/>
    <cellStyle name="Normal 38 5 23 2" xfId="8537"/>
    <cellStyle name="Normal 38 5 23 2 2" xfId="40143"/>
    <cellStyle name="Normal 38 5 23 2 3" xfId="27286"/>
    <cellStyle name="Normal 38 5 23 2 4" xfId="17911"/>
    <cellStyle name="Normal 38 5 23 3" xfId="21633"/>
    <cellStyle name="Normal 38 5 23 4" xfId="31009"/>
    <cellStyle name="Normal 38 5 23 5" xfId="34732"/>
    <cellStyle name="Normal 38 5 23 6" xfId="12499"/>
    <cellStyle name="Normal 38 5 24" xfId="3184"/>
    <cellStyle name="Normal 38 5 24 2" xfId="8651"/>
    <cellStyle name="Normal 38 5 24 2 2" xfId="40257"/>
    <cellStyle name="Normal 38 5 24 2 3" xfId="27400"/>
    <cellStyle name="Normal 38 5 24 2 4" xfId="18025"/>
    <cellStyle name="Normal 38 5 24 3" xfId="21747"/>
    <cellStyle name="Normal 38 5 24 4" xfId="31123"/>
    <cellStyle name="Normal 38 5 24 5" xfId="34846"/>
    <cellStyle name="Normal 38 5 24 6" xfId="12613"/>
    <cellStyle name="Normal 38 5 25" xfId="3299"/>
    <cellStyle name="Normal 38 5 25 2" xfId="8765"/>
    <cellStyle name="Normal 38 5 25 2 2" xfId="40371"/>
    <cellStyle name="Normal 38 5 25 2 3" xfId="27514"/>
    <cellStyle name="Normal 38 5 25 2 4" xfId="18139"/>
    <cellStyle name="Normal 38 5 25 3" xfId="21861"/>
    <cellStyle name="Normal 38 5 25 4" xfId="31237"/>
    <cellStyle name="Normal 38 5 25 5" xfId="34960"/>
    <cellStyle name="Normal 38 5 25 6" xfId="12727"/>
    <cellStyle name="Normal 38 5 26" xfId="3417"/>
    <cellStyle name="Normal 38 5 26 2" xfId="8882"/>
    <cellStyle name="Normal 38 5 26 2 2" xfId="40488"/>
    <cellStyle name="Normal 38 5 26 2 3" xfId="27631"/>
    <cellStyle name="Normal 38 5 26 2 4" xfId="18256"/>
    <cellStyle name="Normal 38 5 26 3" xfId="21978"/>
    <cellStyle name="Normal 38 5 26 4" xfId="31354"/>
    <cellStyle name="Normal 38 5 26 5" xfId="35077"/>
    <cellStyle name="Normal 38 5 26 6" xfId="12844"/>
    <cellStyle name="Normal 38 5 27" xfId="3537"/>
    <cellStyle name="Normal 38 5 27 2" xfId="9001"/>
    <cellStyle name="Normal 38 5 27 2 2" xfId="40607"/>
    <cellStyle name="Normal 38 5 27 2 3" xfId="27750"/>
    <cellStyle name="Normal 38 5 27 2 4" xfId="18375"/>
    <cellStyle name="Normal 38 5 27 3" xfId="22097"/>
    <cellStyle name="Normal 38 5 27 4" xfId="31473"/>
    <cellStyle name="Normal 38 5 27 5" xfId="35196"/>
    <cellStyle name="Normal 38 5 27 6" xfId="12963"/>
    <cellStyle name="Normal 38 5 28" xfId="3669"/>
    <cellStyle name="Normal 38 5 28 2" xfId="9132"/>
    <cellStyle name="Normal 38 5 28 2 2" xfId="40738"/>
    <cellStyle name="Normal 38 5 28 2 3" xfId="27881"/>
    <cellStyle name="Normal 38 5 28 2 4" xfId="18506"/>
    <cellStyle name="Normal 38 5 28 3" xfId="22228"/>
    <cellStyle name="Normal 38 5 28 4" xfId="31604"/>
    <cellStyle name="Normal 38 5 28 5" xfId="35327"/>
    <cellStyle name="Normal 38 5 28 6" xfId="13094"/>
    <cellStyle name="Normal 38 5 29" xfId="3785"/>
    <cellStyle name="Normal 38 5 29 2" xfId="9247"/>
    <cellStyle name="Normal 38 5 29 2 2" xfId="40853"/>
    <cellStyle name="Normal 38 5 29 2 3" xfId="27996"/>
    <cellStyle name="Normal 38 5 29 2 4" xfId="18621"/>
    <cellStyle name="Normal 38 5 29 3" xfId="22343"/>
    <cellStyle name="Normal 38 5 29 4" xfId="31719"/>
    <cellStyle name="Normal 38 5 29 5" xfId="35442"/>
    <cellStyle name="Normal 38 5 29 6" xfId="13209"/>
    <cellStyle name="Normal 38 5 3" xfId="263"/>
    <cellStyle name="Normal 38 5 3 2" xfId="626"/>
    <cellStyle name="Normal 38 5 3 2 2" xfId="5204"/>
    <cellStyle name="Normal 38 5 3 2 2 2" xfId="6462"/>
    <cellStyle name="Normal 38 5 3 2 2 2 2" xfId="38070"/>
    <cellStyle name="Normal 38 5 3 2 2 2 3" xfId="25213"/>
    <cellStyle name="Normal 38 5 3 2 2 2 4" xfId="15838"/>
    <cellStyle name="Normal 38 5 3 2 2 3" xfId="36812"/>
    <cellStyle name="Normal 38 5 3 2 2 4" xfId="23955"/>
    <cellStyle name="Normal 38 5 3 2 2 5" xfId="14580"/>
    <cellStyle name="Normal 38 5 3 2 3" xfId="5826"/>
    <cellStyle name="Normal 38 5 3 2 3 2" xfId="37434"/>
    <cellStyle name="Normal 38 5 3 2 3 3" xfId="24577"/>
    <cellStyle name="Normal 38 5 3 2 3 4" xfId="15202"/>
    <cellStyle name="Normal 38 5 3 2 4" xfId="4566"/>
    <cellStyle name="Normal 38 5 3 2 4 2" xfId="36180"/>
    <cellStyle name="Normal 38 5 3 2 4 3" xfId="23322"/>
    <cellStyle name="Normal 38 5 3 2 4 4" xfId="13947"/>
    <cellStyle name="Normal 38 5 3 2 5" xfId="32314"/>
    <cellStyle name="Normal 38 5 3 2 6" xfId="22720"/>
    <cellStyle name="Normal 38 5 3 2 7" xfId="10081"/>
    <cellStyle name="Normal 38 5 3 3" xfId="5203"/>
    <cellStyle name="Normal 38 5 3 3 2" xfId="6461"/>
    <cellStyle name="Normal 38 5 3 3 2 2" xfId="38069"/>
    <cellStyle name="Normal 38 5 3 3 2 3" xfId="25212"/>
    <cellStyle name="Normal 38 5 3 3 2 4" xfId="15837"/>
    <cellStyle name="Normal 38 5 3 3 3" xfId="36811"/>
    <cellStyle name="Normal 38 5 3 3 4" xfId="23954"/>
    <cellStyle name="Normal 38 5 3 3 5" xfId="14579"/>
    <cellStyle name="Normal 38 5 3 4" xfId="5561"/>
    <cellStyle name="Normal 38 5 3 4 2" xfId="37169"/>
    <cellStyle name="Normal 38 5 3 4 3" xfId="24312"/>
    <cellStyle name="Normal 38 5 3 4 4" xfId="14937"/>
    <cellStyle name="Normal 38 5 3 5" xfId="4302"/>
    <cellStyle name="Normal 38 5 3 5 2" xfId="35916"/>
    <cellStyle name="Normal 38 5 3 5 3" xfId="23058"/>
    <cellStyle name="Normal 38 5 3 5 4" xfId="13683"/>
    <cellStyle name="Normal 38 5 3 6" xfId="19215"/>
    <cellStyle name="Normal 38 5 3 7" xfId="28591"/>
    <cellStyle name="Normal 38 5 3 8" xfId="32073"/>
    <cellStyle name="Normal 38 5 3 9" xfId="9721"/>
    <cellStyle name="Normal 38 5 30" xfId="3900"/>
    <cellStyle name="Normal 38 5 30 2" xfId="9361"/>
    <cellStyle name="Normal 38 5 30 2 2" xfId="40967"/>
    <cellStyle name="Normal 38 5 30 2 3" xfId="28110"/>
    <cellStyle name="Normal 38 5 30 2 4" xfId="18735"/>
    <cellStyle name="Normal 38 5 30 3" xfId="22457"/>
    <cellStyle name="Normal 38 5 30 4" xfId="31833"/>
    <cellStyle name="Normal 38 5 30 5" xfId="35556"/>
    <cellStyle name="Normal 38 5 30 6" xfId="13323"/>
    <cellStyle name="Normal 38 5 31" xfId="504"/>
    <cellStyle name="Normal 38 5 31 2" xfId="9481"/>
    <cellStyle name="Normal 38 5 31 2 2" xfId="41087"/>
    <cellStyle name="Normal 38 5 31 2 3" xfId="28230"/>
    <cellStyle name="Normal 38 5 31 2 4" xfId="18855"/>
    <cellStyle name="Normal 38 5 31 3" xfId="22577"/>
    <cellStyle name="Normal 38 5 31 4" xfId="28471"/>
    <cellStyle name="Normal 38 5 31 5" xfId="32435"/>
    <cellStyle name="Normal 38 5 31 6" xfId="9961"/>
    <cellStyle name="Normal 38 5 32" xfId="383"/>
    <cellStyle name="Normal 38 5 32 2" xfId="6814"/>
    <cellStyle name="Normal 38 5 32 2 2" xfId="38420"/>
    <cellStyle name="Normal 38 5 32 2 3" xfId="25563"/>
    <cellStyle name="Normal 38 5 32 2 4" xfId="16188"/>
    <cellStyle name="Normal 38 5 32 3" xfId="19095"/>
    <cellStyle name="Normal 38 5 32 4" xfId="9841"/>
    <cellStyle name="Normal 38 5 33" xfId="4065"/>
    <cellStyle name="Normal 38 5 33 2" xfId="35679"/>
    <cellStyle name="Normal 38 5 33 3" xfId="22821"/>
    <cellStyle name="Normal 38 5 33 4" xfId="13446"/>
    <cellStyle name="Normal 38 5 34" xfId="18975"/>
    <cellStyle name="Normal 38 5 35" xfId="28351"/>
    <cellStyle name="Normal 38 5 36" xfId="31953"/>
    <cellStyle name="Normal 38 5 37" xfId="9601"/>
    <cellStyle name="Normal 38 5 4" xfId="780"/>
    <cellStyle name="Normal 38 5 4 2" xfId="5205"/>
    <cellStyle name="Normal 38 5 4 2 2" xfId="6463"/>
    <cellStyle name="Normal 38 5 4 2 2 2" xfId="38071"/>
    <cellStyle name="Normal 38 5 4 2 2 3" xfId="25214"/>
    <cellStyle name="Normal 38 5 4 2 2 4" xfId="15839"/>
    <cellStyle name="Normal 38 5 4 2 3" xfId="36813"/>
    <cellStyle name="Normal 38 5 4 2 4" xfId="23956"/>
    <cellStyle name="Normal 38 5 4 2 5" xfId="14581"/>
    <cellStyle name="Normal 38 5 4 3" xfId="5827"/>
    <cellStyle name="Normal 38 5 4 3 2" xfId="37435"/>
    <cellStyle name="Normal 38 5 4 3 3" xfId="24578"/>
    <cellStyle name="Normal 38 5 4 3 4" xfId="15203"/>
    <cellStyle name="Normal 38 5 4 4" xfId="4567"/>
    <cellStyle name="Normal 38 5 4 4 2" xfId="36181"/>
    <cellStyle name="Normal 38 5 4 4 3" xfId="23323"/>
    <cellStyle name="Normal 38 5 4 4 4" xfId="13948"/>
    <cellStyle name="Normal 38 5 4 5" xfId="19367"/>
    <cellStyle name="Normal 38 5 4 6" xfId="28743"/>
    <cellStyle name="Normal 38 5 4 7" xfId="32194"/>
    <cellStyle name="Normal 38 5 4 8" xfId="10233"/>
    <cellStyle name="Normal 38 5 5" xfId="897"/>
    <cellStyle name="Normal 38 5 5 2" xfId="5206"/>
    <cellStyle name="Normal 38 5 5 2 2" xfId="6464"/>
    <cellStyle name="Normal 38 5 5 2 2 2" xfId="38072"/>
    <cellStyle name="Normal 38 5 5 2 2 3" xfId="25215"/>
    <cellStyle name="Normal 38 5 5 2 2 4" xfId="15840"/>
    <cellStyle name="Normal 38 5 5 2 3" xfId="36814"/>
    <cellStyle name="Normal 38 5 5 2 4" xfId="23957"/>
    <cellStyle name="Normal 38 5 5 2 5" xfId="14582"/>
    <cellStyle name="Normal 38 5 5 3" xfId="5926"/>
    <cellStyle name="Normal 38 5 5 3 2" xfId="37534"/>
    <cellStyle name="Normal 38 5 5 3 3" xfId="24677"/>
    <cellStyle name="Normal 38 5 5 3 4" xfId="15302"/>
    <cellStyle name="Normal 38 5 5 4" xfId="4667"/>
    <cellStyle name="Normal 38 5 5 4 2" xfId="36278"/>
    <cellStyle name="Normal 38 5 5 4 3" xfId="23421"/>
    <cellStyle name="Normal 38 5 5 4 4" xfId="14046"/>
    <cellStyle name="Normal 38 5 5 5" xfId="19483"/>
    <cellStyle name="Normal 38 5 5 6" xfId="28859"/>
    <cellStyle name="Normal 38 5 5 7" xfId="32583"/>
    <cellStyle name="Normal 38 5 5 8" xfId="10349"/>
    <cellStyle name="Normal 38 5 6" xfId="1013"/>
    <cellStyle name="Normal 38 5 6 2" xfId="6455"/>
    <cellStyle name="Normal 38 5 6 2 2" xfId="38063"/>
    <cellStyle name="Normal 38 5 6 2 3" xfId="25206"/>
    <cellStyle name="Normal 38 5 6 2 4" xfId="15831"/>
    <cellStyle name="Normal 38 5 6 3" xfId="5197"/>
    <cellStyle name="Normal 38 5 6 3 2" xfId="36805"/>
    <cellStyle name="Normal 38 5 6 3 3" xfId="23948"/>
    <cellStyle name="Normal 38 5 6 3 4" xfId="14573"/>
    <cellStyle name="Normal 38 5 6 4" xfId="19598"/>
    <cellStyle name="Normal 38 5 6 5" xfId="28974"/>
    <cellStyle name="Normal 38 5 6 6" xfId="32698"/>
    <cellStyle name="Normal 38 5 6 7" xfId="10464"/>
    <cellStyle name="Normal 38 5 7" xfId="1129"/>
    <cellStyle name="Normal 38 5 7 2" xfId="6959"/>
    <cellStyle name="Normal 38 5 7 2 2" xfId="38565"/>
    <cellStyle name="Normal 38 5 7 2 3" xfId="25708"/>
    <cellStyle name="Normal 38 5 7 2 4" xfId="16333"/>
    <cellStyle name="Normal 38 5 7 3" xfId="4182"/>
    <cellStyle name="Normal 38 5 7 3 2" xfId="35796"/>
    <cellStyle name="Normal 38 5 7 3 3" xfId="22938"/>
    <cellStyle name="Normal 38 5 7 3 4" xfId="13563"/>
    <cellStyle name="Normal 38 5 7 4" xfId="19713"/>
    <cellStyle name="Normal 38 5 7 5" xfId="29089"/>
    <cellStyle name="Normal 38 5 7 6" xfId="32813"/>
    <cellStyle name="Normal 38 5 7 7" xfId="10579"/>
    <cellStyle name="Normal 38 5 8" xfId="1244"/>
    <cellStyle name="Normal 38 5 8 2" xfId="5438"/>
    <cellStyle name="Normal 38 5 8 2 2" xfId="37046"/>
    <cellStyle name="Normal 38 5 8 2 3" xfId="24189"/>
    <cellStyle name="Normal 38 5 8 2 4" xfId="14814"/>
    <cellStyle name="Normal 38 5 8 3" xfId="19827"/>
    <cellStyle name="Normal 38 5 8 4" xfId="29203"/>
    <cellStyle name="Normal 38 5 8 5" xfId="32927"/>
    <cellStyle name="Normal 38 5 8 6" xfId="10693"/>
    <cellStyle name="Normal 38 5 9" xfId="1359"/>
    <cellStyle name="Normal 38 5 9 2" xfId="7008"/>
    <cellStyle name="Normal 38 5 9 2 2" xfId="38614"/>
    <cellStyle name="Normal 38 5 9 2 3" xfId="25757"/>
    <cellStyle name="Normal 38 5 9 2 4" xfId="16382"/>
    <cellStyle name="Normal 38 5 9 3" xfId="19941"/>
    <cellStyle name="Normal 38 5 9 4" xfId="29317"/>
    <cellStyle name="Normal 38 5 9 5" xfId="33041"/>
    <cellStyle name="Normal 38 5 9 6" xfId="10807"/>
    <cellStyle name="Normal 38 6" xfId="150"/>
    <cellStyle name="Normal 38 6 10" xfId="1482"/>
    <cellStyle name="Normal 38 6 10 2" xfId="6788"/>
    <cellStyle name="Normal 38 6 10 2 2" xfId="38394"/>
    <cellStyle name="Normal 38 6 10 2 3" xfId="25537"/>
    <cellStyle name="Normal 38 6 10 2 4" xfId="16162"/>
    <cellStyle name="Normal 38 6 10 3" xfId="20063"/>
    <cellStyle name="Normal 38 6 10 4" xfId="29439"/>
    <cellStyle name="Normal 38 6 10 5" xfId="33163"/>
    <cellStyle name="Normal 38 6 10 6" xfId="10929"/>
    <cellStyle name="Normal 38 6 11" xfId="1614"/>
    <cellStyle name="Normal 38 6 11 2" xfId="7094"/>
    <cellStyle name="Normal 38 6 11 2 2" xfId="38700"/>
    <cellStyle name="Normal 38 6 11 2 3" xfId="25843"/>
    <cellStyle name="Normal 38 6 11 2 4" xfId="16468"/>
    <cellStyle name="Normal 38 6 11 3" xfId="20190"/>
    <cellStyle name="Normal 38 6 11 4" xfId="29566"/>
    <cellStyle name="Normal 38 6 11 5" xfId="33289"/>
    <cellStyle name="Normal 38 6 11 6" xfId="11056"/>
    <cellStyle name="Normal 38 6 12" xfId="1730"/>
    <cellStyle name="Normal 38 6 12 2" xfId="7209"/>
    <cellStyle name="Normal 38 6 12 2 2" xfId="38815"/>
    <cellStyle name="Normal 38 6 12 2 3" xfId="25958"/>
    <cellStyle name="Normal 38 6 12 2 4" xfId="16583"/>
    <cellStyle name="Normal 38 6 12 3" xfId="20305"/>
    <cellStyle name="Normal 38 6 12 4" xfId="29681"/>
    <cellStyle name="Normal 38 6 12 5" xfId="33404"/>
    <cellStyle name="Normal 38 6 12 6" xfId="11171"/>
    <cellStyle name="Normal 38 6 13" xfId="1904"/>
    <cellStyle name="Normal 38 6 13 2" xfId="7382"/>
    <cellStyle name="Normal 38 6 13 2 2" xfId="38988"/>
    <cellStyle name="Normal 38 6 13 2 3" xfId="26131"/>
    <cellStyle name="Normal 38 6 13 2 4" xfId="16756"/>
    <cellStyle name="Normal 38 6 13 3" xfId="20478"/>
    <cellStyle name="Normal 38 6 13 4" xfId="29854"/>
    <cellStyle name="Normal 38 6 13 5" xfId="33577"/>
    <cellStyle name="Normal 38 6 13 6" xfId="11344"/>
    <cellStyle name="Normal 38 6 14" xfId="2022"/>
    <cellStyle name="Normal 38 6 14 2" xfId="7499"/>
    <cellStyle name="Normal 38 6 14 2 2" xfId="39105"/>
    <cellStyle name="Normal 38 6 14 2 3" xfId="26248"/>
    <cellStyle name="Normal 38 6 14 2 4" xfId="16873"/>
    <cellStyle name="Normal 38 6 14 3" xfId="20595"/>
    <cellStyle name="Normal 38 6 14 4" xfId="29971"/>
    <cellStyle name="Normal 38 6 14 5" xfId="33694"/>
    <cellStyle name="Normal 38 6 14 6" xfId="11461"/>
    <cellStyle name="Normal 38 6 15" xfId="2139"/>
    <cellStyle name="Normal 38 6 15 2" xfId="7615"/>
    <cellStyle name="Normal 38 6 15 2 2" xfId="39221"/>
    <cellStyle name="Normal 38 6 15 2 3" xfId="26364"/>
    <cellStyle name="Normal 38 6 15 2 4" xfId="16989"/>
    <cellStyle name="Normal 38 6 15 3" xfId="20711"/>
    <cellStyle name="Normal 38 6 15 4" xfId="30087"/>
    <cellStyle name="Normal 38 6 15 5" xfId="33810"/>
    <cellStyle name="Normal 38 6 15 6" xfId="11577"/>
    <cellStyle name="Normal 38 6 16" xfId="2258"/>
    <cellStyle name="Normal 38 6 16 2" xfId="7733"/>
    <cellStyle name="Normal 38 6 16 2 2" xfId="39339"/>
    <cellStyle name="Normal 38 6 16 2 3" xfId="26482"/>
    <cellStyle name="Normal 38 6 16 2 4" xfId="17107"/>
    <cellStyle name="Normal 38 6 16 3" xfId="20829"/>
    <cellStyle name="Normal 38 6 16 4" xfId="30205"/>
    <cellStyle name="Normal 38 6 16 5" xfId="33928"/>
    <cellStyle name="Normal 38 6 16 6" xfId="11695"/>
    <cellStyle name="Normal 38 6 17" xfId="2377"/>
    <cellStyle name="Normal 38 6 17 2" xfId="7851"/>
    <cellStyle name="Normal 38 6 17 2 2" xfId="39457"/>
    <cellStyle name="Normal 38 6 17 2 3" xfId="26600"/>
    <cellStyle name="Normal 38 6 17 2 4" xfId="17225"/>
    <cellStyle name="Normal 38 6 17 3" xfId="20947"/>
    <cellStyle name="Normal 38 6 17 4" xfId="30323"/>
    <cellStyle name="Normal 38 6 17 5" xfId="34046"/>
    <cellStyle name="Normal 38 6 17 6" xfId="11813"/>
    <cellStyle name="Normal 38 6 18" xfId="2494"/>
    <cellStyle name="Normal 38 6 18 2" xfId="7967"/>
    <cellStyle name="Normal 38 6 18 2 2" xfId="39573"/>
    <cellStyle name="Normal 38 6 18 2 3" xfId="26716"/>
    <cellStyle name="Normal 38 6 18 2 4" xfId="17341"/>
    <cellStyle name="Normal 38 6 18 3" xfId="21063"/>
    <cellStyle name="Normal 38 6 18 4" xfId="30439"/>
    <cellStyle name="Normal 38 6 18 5" xfId="34162"/>
    <cellStyle name="Normal 38 6 18 6" xfId="11929"/>
    <cellStyle name="Normal 38 6 19" xfId="2612"/>
    <cellStyle name="Normal 38 6 19 2" xfId="8084"/>
    <cellStyle name="Normal 38 6 19 2 2" xfId="39690"/>
    <cellStyle name="Normal 38 6 19 2 3" xfId="26833"/>
    <cellStyle name="Normal 38 6 19 2 4" xfId="17458"/>
    <cellStyle name="Normal 38 6 19 3" xfId="21180"/>
    <cellStyle name="Normal 38 6 19 4" xfId="30556"/>
    <cellStyle name="Normal 38 6 19 5" xfId="34279"/>
    <cellStyle name="Normal 38 6 19 6" xfId="12046"/>
    <cellStyle name="Normal 38 6 2" xfId="213"/>
    <cellStyle name="Normal 38 6 2 10" xfId="1677"/>
    <cellStyle name="Normal 38 6 2 10 2" xfId="7157"/>
    <cellStyle name="Normal 38 6 2 10 2 2" xfId="38763"/>
    <cellStyle name="Normal 38 6 2 10 2 3" xfId="25906"/>
    <cellStyle name="Normal 38 6 2 10 2 4" xfId="16531"/>
    <cellStyle name="Normal 38 6 2 10 3" xfId="20253"/>
    <cellStyle name="Normal 38 6 2 10 4" xfId="29629"/>
    <cellStyle name="Normal 38 6 2 10 5" xfId="33352"/>
    <cellStyle name="Normal 38 6 2 10 6" xfId="11119"/>
    <cellStyle name="Normal 38 6 2 11" xfId="1793"/>
    <cellStyle name="Normal 38 6 2 11 2" xfId="7272"/>
    <cellStyle name="Normal 38 6 2 11 2 2" xfId="38878"/>
    <cellStyle name="Normal 38 6 2 11 2 3" xfId="26021"/>
    <cellStyle name="Normal 38 6 2 11 2 4" xfId="16646"/>
    <cellStyle name="Normal 38 6 2 11 3" xfId="20368"/>
    <cellStyle name="Normal 38 6 2 11 4" xfId="29744"/>
    <cellStyle name="Normal 38 6 2 11 5" xfId="33467"/>
    <cellStyle name="Normal 38 6 2 11 6" xfId="11234"/>
    <cellStyle name="Normal 38 6 2 12" xfId="1967"/>
    <cellStyle name="Normal 38 6 2 12 2" xfId="7445"/>
    <cellStyle name="Normal 38 6 2 12 2 2" xfId="39051"/>
    <cellStyle name="Normal 38 6 2 12 2 3" xfId="26194"/>
    <cellStyle name="Normal 38 6 2 12 2 4" xfId="16819"/>
    <cellStyle name="Normal 38 6 2 12 3" xfId="20541"/>
    <cellStyle name="Normal 38 6 2 12 4" xfId="29917"/>
    <cellStyle name="Normal 38 6 2 12 5" xfId="33640"/>
    <cellStyle name="Normal 38 6 2 12 6" xfId="11407"/>
    <cellStyle name="Normal 38 6 2 13" xfId="2085"/>
    <cellStyle name="Normal 38 6 2 13 2" xfId="7562"/>
    <cellStyle name="Normal 38 6 2 13 2 2" xfId="39168"/>
    <cellStyle name="Normal 38 6 2 13 2 3" xfId="26311"/>
    <cellStyle name="Normal 38 6 2 13 2 4" xfId="16936"/>
    <cellStyle name="Normal 38 6 2 13 3" xfId="20658"/>
    <cellStyle name="Normal 38 6 2 13 4" xfId="30034"/>
    <cellStyle name="Normal 38 6 2 13 5" xfId="33757"/>
    <cellStyle name="Normal 38 6 2 13 6" xfId="11524"/>
    <cellStyle name="Normal 38 6 2 14" xfId="2202"/>
    <cellStyle name="Normal 38 6 2 14 2" xfId="7678"/>
    <cellStyle name="Normal 38 6 2 14 2 2" xfId="39284"/>
    <cellStyle name="Normal 38 6 2 14 2 3" xfId="26427"/>
    <cellStyle name="Normal 38 6 2 14 2 4" xfId="17052"/>
    <cellStyle name="Normal 38 6 2 14 3" xfId="20774"/>
    <cellStyle name="Normal 38 6 2 14 4" xfId="30150"/>
    <cellStyle name="Normal 38 6 2 14 5" xfId="33873"/>
    <cellStyle name="Normal 38 6 2 14 6" xfId="11640"/>
    <cellStyle name="Normal 38 6 2 15" xfId="2321"/>
    <cellStyle name="Normal 38 6 2 15 2" xfId="7796"/>
    <cellStyle name="Normal 38 6 2 15 2 2" xfId="39402"/>
    <cellStyle name="Normal 38 6 2 15 2 3" xfId="26545"/>
    <cellStyle name="Normal 38 6 2 15 2 4" xfId="17170"/>
    <cellStyle name="Normal 38 6 2 15 3" xfId="20892"/>
    <cellStyle name="Normal 38 6 2 15 4" xfId="30268"/>
    <cellStyle name="Normal 38 6 2 15 5" xfId="33991"/>
    <cellStyle name="Normal 38 6 2 15 6" xfId="11758"/>
    <cellStyle name="Normal 38 6 2 16" xfId="2440"/>
    <cellStyle name="Normal 38 6 2 16 2" xfId="7914"/>
    <cellStyle name="Normal 38 6 2 16 2 2" xfId="39520"/>
    <cellStyle name="Normal 38 6 2 16 2 3" xfId="26663"/>
    <cellStyle name="Normal 38 6 2 16 2 4" xfId="17288"/>
    <cellStyle name="Normal 38 6 2 16 3" xfId="21010"/>
    <cellStyle name="Normal 38 6 2 16 4" xfId="30386"/>
    <cellStyle name="Normal 38 6 2 16 5" xfId="34109"/>
    <cellStyle name="Normal 38 6 2 16 6" xfId="11876"/>
    <cellStyle name="Normal 38 6 2 17" xfId="2557"/>
    <cellStyle name="Normal 38 6 2 17 2" xfId="8030"/>
    <cellStyle name="Normal 38 6 2 17 2 2" xfId="39636"/>
    <cellStyle name="Normal 38 6 2 17 2 3" xfId="26779"/>
    <cellStyle name="Normal 38 6 2 17 2 4" xfId="17404"/>
    <cellStyle name="Normal 38 6 2 17 3" xfId="21126"/>
    <cellStyle name="Normal 38 6 2 17 4" xfId="30502"/>
    <cellStyle name="Normal 38 6 2 17 5" xfId="34225"/>
    <cellStyle name="Normal 38 6 2 17 6" xfId="11992"/>
    <cellStyle name="Normal 38 6 2 18" xfId="2675"/>
    <cellStyle name="Normal 38 6 2 18 2" xfId="8147"/>
    <cellStyle name="Normal 38 6 2 18 2 2" xfId="39753"/>
    <cellStyle name="Normal 38 6 2 18 2 3" xfId="26896"/>
    <cellStyle name="Normal 38 6 2 18 2 4" xfId="17521"/>
    <cellStyle name="Normal 38 6 2 18 3" xfId="21243"/>
    <cellStyle name="Normal 38 6 2 18 4" xfId="30619"/>
    <cellStyle name="Normal 38 6 2 18 5" xfId="34342"/>
    <cellStyle name="Normal 38 6 2 18 6" xfId="12109"/>
    <cellStyle name="Normal 38 6 2 19" xfId="2795"/>
    <cellStyle name="Normal 38 6 2 19 2" xfId="8266"/>
    <cellStyle name="Normal 38 6 2 19 2 2" xfId="39872"/>
    <cellStyle name="Normal 38 6 2 19 2 3" xfId="27015"/>
    <cellStyle name="Normal 38 6 2 19 2 4" xfId="17640"/>
    <cellStyle name="Normal 38 6 2 19 3" xfId="21362"/>
    <cellStyle name="Normal 38 6 2 19 4" xfId="30738"/>
    <cellStyle name="Normal 38 6 2 19 5" xfId="34461"/>
    <cellStyle name="Normal 38 6 2 19 6" xfId="12228"/>
    <cellStyle name="Normal 38 6 2 2" xfId="334"/>
    <cellStyle name="Normal 38 6 2 2 2" xfId="695"/>
    <cellStyle name="Normal 38 6 2 2 2 2" xfId="5210"/>
    <cellStyle name="Normal 38 6 2 2 2 2 2" xfId="6468"/>
    <cellStyle name="Normal 38 6 2 2 2 2 2 2" xfId="38076"/>
    <cellStyle name="Normal 38 6 2 2 2 2 2 3" xfId="25219"/>
    <cellStyle name="Normal 38 6 2 2 2 2 2 4" xfId="15844"/>
    <cellStyle name="Normal 38 6 2 2 2 2 3" xfId="36818"/>
    <cellStyle name="Normal 38 6 2 2 2 2 4" xfId="23961"/>
    <cellStyle name="Normal 38 6 2 2 2 2 5" xfId="14586"/>
    <cellStyle name="Normal 38 6 2 2 2 3" xfId="5828"/>
    <cellStyle name="Normal 38 6 2 2 2 3 2" xfId="37436"/>
    <cellStyle name="Normal 38 6 2 2 2 3 3" xfId="24579"/>
    <cellStyle name="Normal 38 6 2 2 2 3 4" xfId="15204"/>
    <cellStyle name="Normal 38 6 2 2 2 4" xfId="4568"/>
    <cellStyle name="Normal 38 6 2 2 2 4 2" xfId="36182"/>
    <cellStyle name="Normal 38 6 2 2 2 4 3" xfId="23324"/>
    <cellStyle name="Normal 38 6 2 2 2 4 4" xfId="13949"/>
    <cellStyle name="Normal 38 6 2 2 2 5" xfId="32385"/>
    <cellStyle name="Normal 38 6 2 2 2 6" xfId="22724"/>
    <cellStyle name="Normal 38 6 2 2 2 7" xfId="10149"/>
    <cellStyle name="Normal 38 6 2 2 3" xfId="5209"/>
    <cellStyle name="Normal 38 6 2 2 3 2" xfId="6467"/>
    <cellStyle name="Normal 38 6 2 2 3 2 2" xfId="38075"/>
    <cellStyle name="Normal 38 6 2 2 3 2 3" xfId="25218"/>
    <cellStyle name="Normal 38 6 2 2 3 2 4" xfId="15843"/>
    <cellStyle name="Normal 38 6 2 2 3 3" xfId="36817"/>
    <cellStyle name="Normal 38 6 2 2 3 4" xfId="23960"/>
    <cellStyle name="Normal 38 6 2 2 3 5" xfId="14585"/>
    <cellStyle name="Normal 38 6 2 2 4" xfId="5630"/>
    <cellStyle name="Normal 38 6 2 2 4 2" xfId="37238"/>
    <cellStyle name="Normal 38 6 2 2 4 3" xfId="24381"/>
    <cellStyle name="Normal 38 6 2 2 4 4" xfId="15006"/>
    <cellStyle name="Normal 38 6 2 2 5" xfId="4370"/>
    <cellStyle name="Normal 38 6 2 2 5 2" xfId="35984"/>
    <cellStyle name="Normal 38 6 2 2 5 3" xfId="23126"/>
    <cellStyle name="Normal 38 6 2 2 5 4" xfId="13751"/>
    <cellStyle name="Normal 38 6 2 2 6" xfId="19283"/>
    <cellStyle name="Normal 38 6 2 2 7" xfId="28659"/>
    <cellStyle name="Normal 38 6 2 2 8" xfId="32144"/>
    <cellStyle name="Normal 38 6 2 2 9" xfId="9792"/>
    <cellStyle name="Normal 38 6 2 20" xfId="2910"/>
    <cellStyle name="Normal 38 6 2 20 2" xfId="8380"/>
    <cellStyle name="Normal 38 6 2 20 2 2" xfId="39986"/>
    <cellStyle name="Normal 38 6 2 20 2 3" xfId="27129"/>
    <cellStyle name="Normal 38 6 2 20 2 4" xfId="17754"/>
    <cellStyle name="Normal 38 6 2 20 3" xfId="21476"/>
    <cellStyle name="Normal 38 6 2 20 4" xfId="30852"/>
    <cellStyle name="Normal 38 6 2 20 5" xfId="34575"/>
    <cellStyle name="Normal 38 6 2 20 6" xfId="12342"/>
    <cellStyle name="Normal 38 6 2 21" xfId="3025"/>
    <cellStyle name="Normal 38 6 2 21 2" xfId="8494"/>
    <cellStyle name="Normal 38 6 2 21 2 2" xfId="40100"/>
    <cellStyle name="Normal 38 6 2 21 2 3" xfId="27243"/>
    <cellStyle name="Normal 38 6 2 21 2 4" xfId="17868"/>
    <cellStyle name="Normal 38 6 2 21 3" xfId="21590"/>
    <cellStyle name="Normal 38 6 2 21 4" xfId="30966"/>
    <cellStyle name="Normal 38 6 2 21 5" xfId="34689"/>
    <cellStyle name="Normal 38 6 2 21 6" xfId="12456"/>
    <cellStyle name="Normal 38 6 2 22" xfId="3140"/>
    <cellStyle name="Normal 38 6 2 22 2" xfId="8608"/>
    <cellStyle name="Normal 38 6 2 22 2 2" xfId="40214"/>
    <cellStyle name="Normal 38 6 2 22 2 3" xfId="27357"/>
    <cellStyle name="Normal 38 6 2 22 2 4" xfId="17982"/>
    <cellStyle name="Normal 38 6 2 22 3" xfId="21704"/>
    <cellStyle name="Normal 38 6 2 22 4" xfId="31080"/>
    <cellStyle name="Normal 38 6 2 22 5" xfId="34803"/>
    <cellStyle name="Normal 38 6 2 22 6" xfId="12570"/>
    <cellStyle name="Normal 38 6 2 23" xfId="3255"/>
    <cellStyle name="Normal 38 6 2 23 2" xfId="8722"/>
    <cellStyle name="Normal 38 6 2 23 2 2" xfId="40328"/>
    <cellStyle name="Normal 38 6 2 23 2 3" xfId="27471"/>
    <cellStyle name="Normal 38 6 2 23 2 4" xfId="18096"/>
    <cellStyle name="Normal 38 6 2 23 3" xfId="21818"/>
    <cellStyle name="Normal 38 6 2 23 4" xfId="31194"/>
    <cellStyle name="Normal 38 6 2 23 5" xfId="34917"/>
    <cellStyle name="Normal 38 6 2 23 6" xfId="12684"/>
    <cellStyle name="Normal 38 6 2 24" xfId="3370"/>
    <cellStyle name="Normal 38 6 2 24 2" xfId="8836"/>
    <cellStyle name="Normal 38 6 2 24 2 2" xfId="40442"/>
    <cellStyle name="Normal 38 6 2 24 2 3" xfId="27585"/>
    <cellStyle name="Normal 38 6 2 24 2 4" xfId="18210"/>
    <cellStyle name="Normal 38 6 2 24 3" xfId="21932"/>
    <cellStyle name="Normal 38 6 2 24 4" xfId="31308"/>
    <cellStyle name="Normal 38 6 2 24 5" xfId="35031"/>
    <cellStyle name="Normal 38 6 2 24 6" xfId="12798"/>
    <cellStyle name="Normal 38 6 2 25" xfId="3488"/>
    <cellStyle name="Normal 38 6 2 25 2" xfId="8953"/>
    <cellStyle name="Normal 38 6 2 25 2 2" xfId="40559"/>
    <cellStyle name="Normal 38 6 2 25 2 3" xfId="27702"/>
    <cellStyle name="Normal 38 6 2 25 2 4" xfId="18327"/>
    <cellStyle name="Normal 38 6 2 25 3" xfId="22049"/>
    <cellStyle name="Normal 38 6 2 25 4" xfId="31425"/>
    <cellStyle name="Normal 38 6 2 25 5" xfId="35148"/>
    <cellStyle name="Normal 38 6 2 25 6" xfId="12915"/>
    <cellStyle name="Normal 38 6 2 26" xfId="3608"/>
    <cellStyle name="Normal 38 6 2 26 2" xfId="9072"/>
    <cellStyle name="Normal 38 6 2 26 2 2" xfId="40678"/>
    <cellStyle name="Normal 38 6 2 26 2 3" xfId="27821"/>
    <cellStyle name="Normal 38 6 2 26 2 4" xfId="18446"/>
    <cellStyle name="Normal 38 6 2 26 3" xfId="22168"/>
    <cellStyle name="Normal 38 6 2 26 4" xfId="31544"/>
    <cellStyle name="Normal 38 6 2 26 5" xfId="35267"/>
    <cellStyle name="Normal 38 6 2 26 6" xfId="13034"/>
    <cellStyle name="Normal 38 6 2 27" xfId="3740"/>
    <cellStyle name="Normal 38 6 2 27 2" xfId="9203"/>
    <cellStyle name="Normal 38 6 2 27 2 2" xfId="40809"/>
    <cellStyle name="Normal 38 6 2 27 2 3" xfId="27952"/>
    <cellStyle name="Normal 38 6 2 27 2 4" xfId="18577"/>
    <cellStyle name="Normal 38 6 2 27 3" xfId="22299"/>
    <cellStyle name="Normal 38 6 2 27 4" xfId="31675"/>
    <cellStyle name="Normal 38 6 2 27 5" xfId="35398"/>
    <cellStyle name="Normal 38 6 2 27 6" xfId="13165"/>
    <cellStyle name="Normal 38 6 2 28" xfId="3856"/>
    <cellStyle name="Normal 38 6 2 28 2" xfId="9318"/>
    <cellStyle name="Normal 38 6 2 28 2 2" xfId="40924"/>
    <cellStyle name="Normal 38 6 2 28 2 3" xfId="28067"/>
    <cellStyle name="Normal 38 6 2 28 2 4" xfId="18692"/>
    <cellStyle name="Normal 38 6 2 28 3" xfId="22414"/>
    <cellStyle name="Normal 38 6 2 28 4" xfId="31790"/>
    <cellStyle name="Normal 38 6 2 28 5" xfId="35513"/>
    <cellStyle name="Normal 38 6 2 28 6" xfId="13280"/>
    <cellStyle name="Normal 38 6 2 29" xfId="3971"/>
    <cellStyle name="Normal 38 6 2 29 2" xfId="9432"/>
    <cellStyle name="Normal 38 6 2 29 2 2" xfId="41038"/>
    <cellStyle name="Normal 38 6 2 29 2 3" xfId="28181"/>
    <cellStyle name="Normal 38 6 2 29 2 4" xfId="18806"/>
    <cellStyle name="Normal 38 6 2 29 3" xfId="22528"/>
    <cellStyle name="Normal 38 6 2 29 4" xfId="31904"/>
    <cellStyle name="Normal 38 6 2 29 5" xfId="35627"/>
    <cellStyle name="Normal 38 6 2 29 6" xfId="13394"/>
    <cellStyle name="Normal 38 6 2 3" xfId="851"/>
    <cellStyle name="Normal 38 6 2 3 2" xfId="5211"/>
    <cellStyle name="Normal 38 6 2 3 2 2" xfId="6469"/>
    <cellStyle name="Normal 38 6 2 3 2 2 2" xfId="38077"/>
    <cellStyle name="Normal 38 6 2 3 2 2 3" xfId="25220"/>
    <cellStyle name="Normal 38 6 2 3 2 2 4" xfId="15845"/>
    <cellStyle name="Normal 38 6 2 3 2 3" xfId="36819"/>
    <cellStyle name="Normal 38 6 2 3 2 4" xfId="23962"/>
    <cellStyle name="Normal 38 6 2 3 2 5" xfId="14587"/>
    <cellStyle name="Normal 38 6 2 3 3" xfId="5829"/>
    <cellStyle name="Normal 38 6 2 3 3 2" xfId="37437"/>
    <cellStyle name="Normal 38 6 2 3 3 3" xfId="24580"/>
    <cellStyle name="Normal 38 6 2 3 3 4" xfId="15205"/>
    <cellStyle name="Normal 38 6 2 3 4" xfId="4569"/>
    <cellStyle name="Normal 38 6 2 3 4 2" xfId="36183"/>
    <cellStyle name="Normal 38 6 2 3 4 3" xfId="23325"/>
    <cellStyle name="Normal 38 6 2 3 4 4" xfId="13950"/>
    <cellStyle name="Normal 38 6 2 3 5" xfId="19438"/>
    <cellStyle name="Normal 38 6 2 3 6" xfId="28814"/>
    <cellStyle name="Normal 38 6 2 3 7" xfId="32265"/>
    <cellStyle name="Normal 38 6 2 3 8" xfId="10304"/>
    <cellStyle name="Normal 38 6 2 30" xfId="575"/>
    <cellStyle name="Normal 38 6 2 30 2" xfId="9552"/>
    <cellStyle name="Normal 38 6 2 30 2 2" xfId="41158"/>
    <cellStyle name="Normal 38 6 2 30 2 3" xfId="28301"/>
    <cellStyle name="Normal 38 6 2 30 2 4" xfId="18926"/>
    <cellStyle name="Normal 38 6 2 30 3" xfId="22648"/>
    <cellStyle name="Normal 38 6 2 30 4" xfId="28542"/>
    <cellStyle name="Normal 38 6 2 30 5" xfId="32506"/>
    <cellStyle name="Normal 38 6 2 30 6" xfId="10032"/>
    <cellStyle name="Normal 38 6 2 31" xfId="454"/>
    <cellStyle name="Normal 38 6 2 31 2" xfId="6908"/>
    <cellStyle name="Normal 38 6 2 31 2 2" xfId="38514"/>
    <cellStyle name="Normal 38 6 2 31 2 3" xfId="25657"/>
    <cellStyle name="Normal 38 6 2 31 2 4" xfId="16282"/>
    <cellStyle name="Normal 38 6 2 31 3" xfId="19166"/>
    <cellStyle name="Normal 38 6 2 31 4" xfId="9912"/>
    <cellStyle name="Normal 38 6 2 32" xfId="4136"/>
    <cellStyle name="Normal 38 6 2 32 2" xfId="35750"/>
    <cellStyle name="Normal 38 6 2 32 3" xfId="22892"/>
    <cellStyle name="Normal 38 6 2 32 4" xfId="13517"/>
    <cellStyle name="Normal 38 6 2 33" xfId="19046"/>
    <cellStyle name="Normal 38 6 2 34" xfId="28422"/>
    <cellStyle name="Normal 38 6 2 35" xfId="32024"/>
    <cellStyle name="Normal 38 6 2 36" xfId="9672"/>
    <cellStyle name="Normal 38 6 2 4" xfId="968"/>
    <cellStyle name="Normal 38 6 2 4 2" xfId="5212"/>
    <cellStyle name="Normal 38 6 2 4 2 2" xfId="6470"/>
    <cellStyle name="Normal 38 6 2 4 2 2 2" xfId="38078"/>
    <cellStyle name="Normal 38 6 2 4 2 2 3" xfId="25221"/>
    <cellStyle name="Normal 38 6 2 4 2 2 4" xfId="15846"/>
    <cellStyle name="Normal 38 6 2 4 2 3" xfId="36820"/>
    <cellStyle name="Normal 38 6 2 4 2 4" xfId="23963"/>
    <cellStyle name="Normal 38 6 2 4 2 5" xfId="14588"/>
    <cellStyle name="Normal 38 6 2 4 3" xfId="5997"/>
    <cellStyle name="Normal 38 6 2 4 3 2" xfId="37605"/>
    <cellStyle name="Normal 38 6 2 4 3 3" xfId="24748"/>
    <cellStyle name="Normal 38 6 2 4 3 4" xfId="15373"/>
    <cellStyle name="Normal 38 6 2 4 4" xfId="4738"/>
    <cellStyle name="Normal 38 6 2 4 4 2" xfId="36349"/>
    <cellStyle name="Normal 38 6 2 4 4 3" xfId="23492"/>
    <cellStyle name="Normal 38 6 2 4 4 4" xfId="14117"/>
    <cellStyle name="Normal 38 6 2 4 5" xfId="19554"/>
    <cellStyle name="Normal 38 6 2 4 6" xfId="28930"/>
    <cellStyle name="Normal 38 6 2 4 7" xfId="32654"/>
    <cellStyle name="Normal 38 6 2 4 8" xfId="10420"/>
    <cellStyle name="Normal 38 6 2 5" xfId="1084"/>
    <cellStyle name="Normal 38 6 2 5 2" xfId="6466"/>
    <cellStyle name="Normal 38 6 2 5 2 2" xfId="38074"/>
    <cellStyle name="Normal 38 6 2 5 2 3" xfId="25217"/>
    <cellStyle name="Normal 38 6 2 5 2 4" xfId="15842"/>
    <cellStyle name="Normal 38 6 2 5 3" xfId="5208"/>
    <cellStyle name="Normal 38 6 2 5 3 2" xfId="36816"/>
    <cellStyle name="Normal 38 6 2 5 3 3" xfId="23959"/>
    <cellStyle name="Normal 38 6 2 5 3 4" xfId="14584"/>
    <cellStyle name="Normal 38 6 2 5 4" xfId="19669"/>
    <cellStyle name="Normal 38 6 2 5 5" xfId="29045"/>
    <cellStyle name="Normal 38 6 2 5 6" xfId="32769"/>
    <cellStyle name="Normal 38 6 2 5 7" xfId="10535"/>
    <cellStyle name="Normal 38 6 2 6" xfId="1200"/>
    <cellStyle name="Normal 38 6 2 6 2" xfId="6851"/>
    <cellStyle name="Normal 38 6 2 6 2 2" xfId="38457"/>
    <cellStyle name="Normal 38 6 2 6 2 3" xfId="25600"/>
    <cellStyle name="Normal 38 6 2 6 2 4" xfId="16225"/>
    <cellStyle name="Normal 38 6 2 6 3" xfId="4253"/>
    <cellStyle name="Normal 38 6 2 6 3 2" xfId="35867"/>
    <cellStyle name="Normal 38 6 2 6 3 3" xfId="23009"/>
    <cellStyle name="Normal 38 6 2 6 3 4" xfId="13634"/>
    <cellStyle name="Normal 38 6 2 6 4" xfId="19784"/>
    <cellStyle name="Normal 38 6 2 6 5" xfId="29160"/>
    <cellStyle name="Normal 38 6 2 6 6" xfId="32884"/>
    <cellStyle name="Normal 38 6 2 6 7" xfId="10650"/>
    <cellStyle name="Normal 38 6 2 7" xfId="1315"/>
    <cellStyle name="Normal 38 6 2 7 2" xfId="5509"/>
    <cellStyle name="Normal 38 6 2 7 2 2" xfId="37117"/>
    <cellStyle name="Normal 38 6 2 7 2 3" xfId="24260"/>
    <cellStyle name="Normal 38 6 2 7 2 4" xfId="14885"/>
    <cellStyle name="Normal 38 6 2 7 3" xfId="19898"/>
    <cellStyle name="Normal 38 6 2 7 4" xfId="29274"/>
    <cellStyle name="Normal 38 6 2 7 5" xfId="32998"/>
    <cellStyle name="Normal 38 6 2 7 6" xfId="10764"/>
    <cellStyle name="Normal 38 6 2 8" xfId="1430"/>
    <cellStyle name="Normal 38 6 2 8 2" xfId="7033"/>
    <cellStyle name="Normal 38 6 2 8 2 2" xfId="38639"/>
    <cellStyle name="Normal 38 6 2 8 2 3" xfId="25782"/>
    <cellStyle name="Normal 38 6 2 8 2 4" xfId="16407"/>
    <cellStyle name="Normal 38 6 2 8 3" xfId="20012"/>
    <cellStyle name="Normal 38 6 2 8 4" xfId="29388"/>
    <cellStyle name="Normal 38 6 2 8 5" xfId="33112"/>
    <cellStyle name="Normal 38 6 2 8 6" xfId="10878"/>
    <cellStyle name="Normal 38 6 2 9" xfId="1545"/>
    <cellStyle name="Normal 38 6 2 9 2" xfId="6993"/>
    <cellStyle name="Normal 38 6 2 9 2 2" xfId="38599"/>
    <cellStyle name="Normal 38 6 2 9 2 3" xfId="25742"/>
    <cellStyle name="Normal 38 6 2 9 2 4" xfId="16367"/>
    <cellStyle name="Normal 38 6 2 9 3" xfId="20126"/>
    <cellStyle name="Normal 38 6 2 9 4" xfId="29502"/>
    <cellStyle name="Normal 38 6 2 9 5" xfId="33226"/>
    <cellStyle name="Normal 38 6 2 9 6" xfId="10992"/>
    <cellStyle name="Normal 38 6 20" xfId="2732"/>
    <cellStyle name="Normal 38 6 20 2" xfId="8203"/>
    <cellStyle name="Normal 38 6 20 2 2" xfId="39809"/>
    <cellStyle name="Normal 38 6 20 2 3" xfId="26952"/>
    <cellStyle name="Normal 38 6 20 2 4" xfId="17577"/>
    <cellStyle name="Normal 38 6 20 3" xfId="21299"/>
    <cellStyle name="Normal 38 6 20 4" xfId="30675"/>
    <cellStyle name="Normal 38 6 20 5" xfId="34398"/>
    <cellStyle name="Normal 38 6 20 6" xfId="12165"/>
    <cellStyle name="Normal 38 6 21" xfId="2847"/>
    <cellStyle name="Normal 38 6 21 2" xfId="8317"/>
    <cellStyle name="Normal 38 6 21 2 2" xfId="39923"/>
    <cellStyle name="Normal 38 6 21 2 3" xfId="27066"/>
    <cellStyle name="Normal 38 6 21 2 4" xfId="17691"/>
    <cellStyle name="Normal 38 6 21 3" xfId="21413"/>
    <cellStyle name="Normal 38 6 21 4" xfId="30789"/>
    <cellStyle name="Normal 38 6 21 5" xfId="34512"/>
    <cellStyle name="Normal 38 6 21 6" xfId="12279"/>
    <cellStyle name="Normal 38 6 22" xfId="2962"/>
    <cellStyle name="Normal 38 6 22 2" xfId="8431"/>
    <cellStyle name="Normal 38 6 22 2 2" xfId="40037"/>
    <cellStyle name="Normal 38 6 22 2 3" xfId="27180"/>
    <cellStyle name="Normal 38 6 22 2 4" xfId="17805"/>
    <cellStyle name="Normal 38 6 22 3" xfId="21527"/>
    <cellStyle name="Normal 38 6 22 4" xfId="30903"/>
    <cellStyle name="Normal 38 6 22 5" xfId="34626"/>
    <cellStyle name="Normal 38 6 22 6" xfId="12393"/>
    <cellStyle name="Normal 38 6 23" xfId="3077"/>
    <cellStyle name="Normal 38 6 23 2" xfId="8545"/>
    <cellStyle name="Normal 38 6 23 2 2" xfId="40151"/>
    <cellStyle name="Normal 38 6 23 2 3" xfId="27294"/>
    <cellStyle name="Normal 38 6 23 2 4" xfId="17919"/>
    <cellStyle name="Normal 38 6 23 3" xfId="21641"/>
    <cellStyle name="Normal 38 6 23 4" xfId="31017"/>
    <cellStyle name="Normal 38 6 23 5" xfId="34740"/>
    <cellStyle name="Normal 38 6 23 6" xfId="12507"/>
    <cellStyle name="Normal 38 6 24" xfId="3192"/>
    <cellStyle name="Normal 38 6 24 2" xfId="8659"/>
    <cellStyle name="Normal 38 6 24 2 2" xfId="40265"/>
    <cellStyle name="Normal 38 6 24 2 3" xfId="27408"/>
    <cellStyle name="Normal 38 6 24 2 4" xfId="18033"/>
    <cellStyle name="Normal 38 6 24 3" xfId="21755"/>
    <cellStyle name="Normal 38 6 24 4" xfId="31131"/>
    <cellStyle name="Normal 38 6 24 5" xfId="34854"/>
    <cellStyle name="Normal 38 6 24 6" xfId="12621"/>
    <cellStyle name="Normal 38 6 25" xfId="3307"/>
    <cellStyle name="Normal 38 6 25 2" xfId="8773"/>
    <cellStyle name="Normal 38 6 25 2 2" xfId="40379"/>
    <cellStyle name="Normal 38 6 25 2 3" xfId="27522"/>
    <cellStyle name="Normal 38 6 25 2 4" xfId="18147"/>
    <cellStyle name="Normal 38 6 25 3" xfId="21869"/>
    <cellStyle name="Normal 38 6 25 4" xfId="31245"/>
    <cellStyle name="Normal 38 6 25 5" xfId="34968"/>
    <cellStyle name="Normal 38 6 25 6" xfId="12735"/>
    <cellStyle name="Normal 38 6 26" xfId="3425"/>
    <cellStyle name="Normal 38 6 26 2" xfId="8890"/>
    <cellStyle name="Normal 38 6 26 2 2" xfId="40496"/>
    <cellStyle name="Normal 38 6 26 2 3" xfId="27639"/>
    <cellStyle name="Normal 38 6 26 2 4" xfId="18264"/>
    <cellStyle name="Normal 38 6 26 3" xfId="21986"/>
    <cellStyle name="Normal 38 6 26 4" xfId="31362"/>
    <cellStyle name="Normal 38 6 26 5" xfId="35085"/>
    <cellStyle name="Normal 38 6 26 6" xfId="12852"/>
    <cellStyle name="Normal 38 6 27" xfId="3545"/>
    <cellStyle name="Normal 38 6 27 2" xfId="9009"/>
    <cellStyle name="Normal 38 6 27 2 2" xfId="40615"/>
    <cellStyle name="Normal 38 6 27 2 3" xfId="27758"/>
    <cellStyle name="Normal 38 6 27 2 4" xfId="18383"/>
    <cellStyle name="Normal 38 6 27 3" xfId="22105"/>
    <cellStyle name="Normal 38 6 27 4" xfId="31481"/>
    <cellStyle name="Normal 38 6 27 5" xfId="35204"/>
    <cellStyle name="Normal 38 6 27 6" xfId="12971"/>
    <cellStyle name="Normal 38 6 28" xfId="3677"/>
    <cellStyle name="Normal 38 6 28 2" xfId="9140"/>
    <cellStyle name="Normal 38 6 28 2 2" xfId="40746"/>
    <cellStyle name="Normal 38 6 28 2 3" xfId="27889"/>
    <cellStyle name="Normal 38 6 28 2 4" xfId="18514"/>
    <cellStyle name="Normal 38 6 28 3" xfId="22236"/>
    <cellStyle name="Normal 38 6 28 4" xfId="31612"/>
    <cellStyle name="Normal 38 6 28 5" xfId="35335"/>
    <cellStyle name="Normal 38 6 28 6" xfId="13102"/>
    <cellStyle name="Normal 38 6 29" xfId="3793"/>
    <cellStyle name="Normal 38 6 29 2" xfId="9255"/>
    <cellStyle name="Normal 38 6 29 2 2" xfId="40861"/>
    <cellStyle name="Normal 38 6 29 2 3" xfId="28004"/>
    <cellStyle name="Normal 38 6 29 2 4" xfId="18629"/>
    <cellStyle name="Normal 38 6 29 3" xfId="22351"/>
    <cellStyle name="Normal 38 6 29 4" xfId="31727"/>
    <cellStyle name="Normal 38 6 29 5" xfId="35450"/>
    <cellStyle name="Normal 38 6 29 6" xfId="13217"/>
    <cellStyle name="Normal 38 6 3" xfId="271"/>
    <cellStyle name="Normal 38 6 3 2" xfId="634"/>
    <cellStyle name="Normal 38 6 3 2 2" xfId="5214"/>
    <cellStyle name="Normal 38 6 3 2 2 2" xfId="6472"/>
    <cellStyle name="Normal 38 6 3 2 2 2 2" xfId="38080"/>
    <cellStyle name="Normal 38 6 3 2 2 2 3" xfId="25223"/>
    <cellStyle name="Normal 38 6 3 2 2 2 4" xfId="15848"/>
    <cellStyle name="Normal 38 6 3 2 2 3" xfId="36822"/>
    <cellStyle name="Normal 38 6 3 2 2 4" xfId="23965"/>
    <cellStyle name="Normal 38 6 3 2 2 5" xfId="14590"/>
    <cellStyle name="Normal 38 6 3 2 3" xfId="5830"/>
    <cellStyle name="Normal 38 6 3 2 3 2" xfId="37438"/>
    <cellStyle name="Normal 38 6 3 2 3 3" xfId="24581"/>
    <cellStyle name="Normal 38 6 3 2 3 4" xfId="15206"/>
    <cellStyle name="Normal 38 6 3 2 4" xfId="4570"/>
    <cellStyle name="Normal 38 6 3 2 4 2" xfId="36184"/>
    <cellStyle name="Normal 38 6 3 2 4 3" xfId="23326"/>
    <cellStyle name="Normal 38 6 3 2 4 4" xfId="13951"/>
    <cellStyle name="Normal 38 6 3 2 5" xfId="32322"/>
    <cellStyle name="Normal 38 6 3 2 6" xfId="22663"/>
    <cellStyle name="Normal 38 6 3 2 7" xfId="10089"/>
    <cellStyle name="Normal 38 6 3 3" xfId="5213"/>
    <cellStyle name="Normal 38 6 3 3 2" xfId="6471"/>
    <cellStyle name="Normal 38 6 3 3 2 2" xfId="38079"/>
    <cellStyle name="Normal 38 6 3 3 2 3" xfId="25222"/>
    <cellStyle name="Normal 38 6 3 3 2 4" xfId="15847"/>
    <cellStyle name="Normal 38 6 3 3 3" xfId="36821"/>
    <cellStyle name="Normal 38 6 3 3 4" xfId="23964"/>
    <cellStyle name="Normal 38 6 3 3 5" xfId="14589"/>
    <cellStyle name="Normal 38 6 3 4" xfId="5569"/>
    <cellStyle name="Normal 38 6 3 4 2" xfId="37177"/>
    <cellStyle name="Normal 38 6 3 4 3" xfId="24320"/>
    <cellStyle name="Normal 38 6 3 4 4" xfId="14945"/>
    <cellStyle name="Normal 38 6 3 5" xfId="4310"/>
    <cellStyle name="Normal 38 6 3 5 2" xfId="35924"/>
    <cellStyle name="Normal 38 6 3 5 3" xfId="23066"/>
    <cellStyle name="Normal 38 6 3 5 4" xfId="13691"/>
    <cellStyle name="Normal 38 6 3 6" xfId="19223"/>
    <cellStyle name="Normal 38 6 3 7" xfId="28599"/>
    <cellStyle name="Normal 38 6 3 8" xfId="32081"/>
    <cellStyle name="Normal 38 6 3 9" xfId="9729"/>
    <cellStyle name="Normal 38 6 30" xfId="3908"/>
    <cellStyle name="Normal 38 6 30 2" xfId="9369"/>
    <cellStyle name="Normal 38 6 30 2 2" xfId="40975"/>
    <cellStyle name="Normal 38 6 30 2 3" xfId="28118"/>
    <cellStyle name="Normal 38 6 30 2 4" xfId="18743"/>
    <cellStyle name="Normal 38 6 30 3" xfId="22465"/>
    <cellStyle name="Normal 38 6 30 4" xfId="31841"/>
    <cellStyle name="Normal 38 6 30 5" xfId="35564"/>
    <cellStyle name="Normal 38 6 30 6" xfId="13331"/>
    <cellStyle name="Normal 38 6 31" xfId="512"/>
    <cellStyle name="Normal 38 6 31 2" xfId="9489"/>
    <cellStyle name="Normal 38 6 31 2 2" xfId="41095"/>
    <cellStyle name="Normal 38 6 31 2 3" xfId="28238"/>
    <cellStyle name="Normal 38 6 31 2 4" xfId="18863"/>
    <cellStyle name="Normal 38 6 31 3" xfId="22585"/>
    <cellStyle name="Normal 38 6 31 4" xfId="28479"/>
    <cellStyle name="Normal 38 6 31 5" xfId="32443"/>
    <cellStyle name="Normal 38 6 31 6" xfId="9969"/>
    <cellStyle name="Normal 38 6 32" xfId="391"/>
    <cellStyle name="Normal 38 6 32 2" xfId="5362"/>
    <cellStyle name="Normal 38 6 32 2 2" xfId="36970"/>
    <cellStyle name="Normal 38 6 32 2 3" xfId="24113"/>
    <cellStyle name="Normal 38 6 32 2 4" xfId="14738"/>
    <cellStyle name="Normal 38 6 32 3" xfId="19103"/>
    <cellStyle name="Normal 38 6 32 4" xfId="9849"/>
    <cellStyle name="Normal 38 6 33" xfId="4073"/>
    <cellStyle name="Normal 38 6 33 2" xfId="35687"/>
    <cellStyle name="Normal 38 6 33 3" xfId="22829"/>
    <cellStyle name="Normal 38 6 33 4" xfId="13454"/>
    <cellStyle name="Normal 38 6 34" xfId="18983"/>
    <cellStyle name="Normal 38 6 35" xfId="28359"/>
    <cellStyle name="Normal 38 6 36" xfId="31961"/>
    <cellStyle name="Normal 38 6 37" xfId="9609"/>
    <cellStyle name="Normal 38 6 4" xfId="788"/>
    <cellStyle name="Normal 38 6 4 2" xfId="5215"/>
    <cellStyle name="Normal 38 6 4 2 2" xfId="6473"/>
    <cellStyle name="Normal 38 6 4 2 2 2" xfId="38081"/>
    <cellStyle name="Normal 38 6 4 2 2 3" xfId="25224"/>
    <cellStyle name="Normal 38 6 4 2 2 4" xfId="15849"/>
    <cellStyle name="Normal 38 6 4 2 3" xfId="36823"/>
    <cellStyle name="Normal 38 6 4 2 4" xfId="23966"/>
    <cellStyle name="Normal 38 6 4 2 5" xfId="14591"/>
    <cellStyle name="Normal 38 6 4 3" xfId="5831"/>
    <cellStyle name="Normal 38 6 4 3 2" xfId="37439"/>
    <cellStyle name="Normal 38 6 4 3 3" xfId="24582"/>
    <cellStyle name="Normal 38 6 4 3 4" xfId="15207"/>
    <cellStyle name="Normal 38 6 4 4" xfId="4571"/>
    <cellStyle name="Normal 38 6 4 4 2" xfId="36185"/>
    <cellStyle name="Normal 38 6 4 4 3" xfId="23327"/>
    <cellStyle name="Normal 38 6 4 4 4" xfId="13952"/>
    <cellStyle name="Normal 38 6 4 5" xfId="19375"/>
    <cellStyle name="Normal 38 6 4 6" xfId="28751"/>
    <cellStyle name="Normal 38 6 4 7" xfId="32202"/>
    <cellStyle name="Normal 38 6 4 8" xfId="10241"/>
    <cellStyle name="Normal 38 6 5" xfId="905"/>
    <cellStyle name="Normal 38 6 5 2" xfId="5216"/>
    <cellStyle name="Normal 38 6 5 2 2" xfId="6474"/>
    <cellStyle name="Normal 38 6 5 2 2 2" xfId="38082"/>
    <cellStyle name="Normal 38 6 5 2 2 3" xfId="25225"/>
    <cellStyle name="Normal 38 6 5 2 2 4" xfId="15850"/>
    <cellStyle name="Normal 38 6 5 2 3" xfId="36824"/>
    <cellStyle name="Normal 38 6 5 2 4" xfId="23967"/>
    <cellStyle name="Normal 38 6 5 2 5" xfId="14592"/>
    <cellStyle name="Normal 38 6 5 3" xfId="5934"/>
    <cellStyle name="Normal 38 6 5 3 2" xfId="37542"/>
    <cellStyle name="Normal 38 6 5 3 3" xfId="24685"/>
    <cellStyle name="Normal 38 6 5 3 4" xfId="15310"/>
    <cellStyle name="Normal 38 6 5 4" xfId="4675"/>
    <cellStyle name="Normal 38 6 5 4 2" xfId="36286"/>
    <cellStyle name="Normal 38 6 5 4 3" xfId="23429"/>
    <cellStyle name="Normal 38 6 5 4 4" xfId="14054"/>
    <cellStyle name="Normal 38 6 5 5" xfId="19491"/>
    <cellStyle name="Normal 38 6 5 6" xfId="28867"/>
    <cellStyle name="Normal 38 6 5 7" xfId="32591"/>
    <cellStyle name="Normal 38 6 5 8" xfId="10357"/>
    <cellStyle name="Normal 38 6 6" xfId="1021"/>
    <cellStyle name="Normal 38 6 6 2" xfId="6465"/>
    <cellStyle name="Normal 38 6 6 2 2" xfId="38073"/>
    <cellStyle name="Normal 38 6 6 2 3" xfId="25216"/>
    <cellStyle name="Normal 38 6 6 2 4" xfId="15841"/>
    <cellStyle name="Normal 38 6 6 3" xfId="5207"/>
    <cellStyle name="Normal 38 6 6 3 2" xfId="36815"/>
    <cellStyle name="Normal 38 6 6 3 3" xfId="23958"/>
    <cellStyle name="Normal 38 6 6 3 4" xfId="14583"/>
    <cellStyle name="Normal 38 6 6 4" xfId="19606"/>
    <cellStyle name="Normal 38 6 6 5" xfId="28982"/>
    <cellStyle name="Normal 38 6 6 6" xfId="32706"/>
    <cellStyle name="Normal 38 6 6 7" xfId="10472"/>
    <cellStyle name="Normal 38 6 7" xfId="1137"/>
    <cellStyle name="Normal 38 6 7 2" xfId="6797"/>
    <cellStyle name="Normal 38 6 7 2 2" xfId="38403"/>
    <cellStyle name="Normal 38 6 7 2 3" xfId="25546"/>
    <cellStyle name="Normal 38 6 7 2 4" xfId="16171"/>
    <cellStyle name="Normal 38 6 7 3" xfId="4190"/>
    <cellStyle name="Normal 38 6 7 3 2" xfId="35804"/>
    <cellStyle name="Normal 38 6 7 3 3" xfId="22946"/>
    <cellStyle name="Normal 38 6 7 3 4" xfId="13571"/>
    <cellStyle name="Normal 38 6 7 4" xfId="19721"/>
    <cellStyle name="Normal 38 6 7 5" xfId="29097"/>
    <cellStyle name="Normal 38 6 7 6" xfId="32821"/>
    <cellStyle name="Normal 38 6 7 7" xfId="10587"/>
    <cellStyle name="Normal 38 6 8" xfId="1252"/>
    <cellStyle name="Normal 38 6 8 2" xfId="5446"/>
    <cellStyle name="Normal 38 6 8 2 2" xfId="37054"/>
    <cellStyle name="Normal 38 6 8 2 3" xfId="24197"/>
    <cellStyle name="Normal 38 6 8 2 4" xfId="14822"/>
    <cellStyle name="Normal 38 6 8 3" xfId="19835"/>
    <cellStyle name="Normal 38 6 8 4" xfId="29211"/>
    <cellStyle name="Normal 38 6 8 5" xfId="32935"/>
    <cellStyle name="Normal 38 6 8 6" xfId="10701"/>
    <cellStyle name="Normal 38 6 9" xfId="1367"/>
    <cellStyle name="Normal 38 6 9 2" xfId="6953"/>
    <cellStyle name="Normal 38 6 9 2 2" xfId="38559"/>
    <cellStyle name="Normal 38 6 9 2 3" xfId="25702"/>
    <cellStyle name="Normal 38 6 9 2 4" xfId="16327"/>
    <cellStyle name="Normal 38 6 9 3" xfId="19949"/>
    <cellStyle name="Normal 38 6 9 4" xfId="29325"/>
    <cellStyle name="Normal 38 6 9 5" xfId="33049"/>
    <cellStyle name="Normal 38 6 9 6" xfId="10815"/>
    <cellStyle name="Normal 38 7" xfId="160"/>
    <cellStyle name="Normal 38 7 10" xfId="1492"/>
    <cellStyle name="Normal 38 7 10 2" xfId="6714"/>
    <cellStyle name="Normal 38 7 10 2 2" xfId="38320"/>
    <cellStyle name="Normal 38 7 10 2 3" xfId="25463"/>
    <cellStyle name="Normal 38 7 10 2 4" xfId="16088"/>
    <cellStyle name="Normal 38 7 10 3" xfId="20073"/>
    <cellStyle name="Normal 38 7 10 4" xfId="29449"/>
    <cellStyle name="Normal 38 7 10 5" xfId="33173"/>
    <cellStyle name="Normal 38 7 10 6" xfId="10939"/>
    <cellStyle name="Normal 38 7 11" xfId="1624"/>
    <cellStyle name="Normal 38 7 11 2" xfId="7104"/>
    <cellStyle name="Normal 38 7 11 2 2" xfId="38710"/>
    <cellStyle name="Normal 38 7 11 2 3" xfId="25853"/>
    <cellStyle name="Normal 38 7 11 2 4" xfId="16478"/>
    <cellStyle name="Normal 38 7 11 3" xfId="20200"/>
    <cellStyle name="Normal 38 7 11 4" xfId="29576"/>
    <cellStyle name="Normal 38 7 11 5" xfId="33299"/>
    <cellStyle name="Normal 38 7 11 6" xfId="11066"/>
    <cellStyle name="Normal 38 7 12" xfId="1740"/>
    <cellStyle name="Normal 38 7 12 2" xfId="7219"/>
    <cellStyle name="Normal 38 7 12 2 2" xfId="38825"/>
    <cellStyle name="Normal 38 7 12 2 3" xfId="25968"/>
    <cellStyle name="Normal 38 7 12 2 4" xfId="16593"/>
    <cellStyle name="Normal 38 7 12 3" xfId="20315"/>
    <cellStyle name="Normal 38 7 12 4" xfId="29691"/>
    <cellStyle name="Normal 38 7 12 5" xfId="33414"/>
    <cellStyle name="Normal 38 7 12 6" xfId="11181"/>
    <cellStyle name="Normal 38 7 13" xfId="1914"/>
    <cellStyle name="Normal 38 7 13 2" xfId="7392"/>
    <cellStyle name="Normal 38 7 13 2 2" xfId="38998"/>
    <cellStyle name="Normal 38 7 13 2 3" xfId="26141"/>
    <cellStyle name="Normal 38 7 13 2 4" xfId="16766"/>
    <cellStyle name="Normal 38 7 13 3" xfId="20488"/>
    <cellStyle name="Normal 38 7 13 4" xfId="29864"/>
    <cellStyle name="Normal 38 7 13 5" xfId="33587"/>
    <cellStyle name="Normal 38 7 13 6" xfId="11354"/>
    <cellStyle name="Normal 38 7 14" xfId="2032"/>
    <cellStyle name="Normal 38 7 14 2" xfId="7509"/>
    <cellStyle name="Normal 38 7 14 2 2" xfId="39115"/>
    <cellStyle name="Normal 38 7 14 2 3" xfId="26258"/>
    <cellStyle name="Normal 38 7 14 2 4" xfId="16883"/>
    <cellStyle name="Normal 38 7 14 3" xfId="20605"/>
    <cellStyle name="Normal 38 7 14 4" xfId="29981"/>
    <cellStyle name="Normal 38 7 14 5" xfId="33704"/>
    <cellStyle name="Normal 38 7 14 6" xfId="11471"/>
    <cellStyle name="Normal 38 7 15" xfId="2149"/>
    <cellStyle name="Normal 38 7 15 2" xfId="7625"/>
    <cellStyle name="Normal 38 7 15 2 2" xfId="39231"/>
    <cellStyle name="Normal 38 7 15 2 3" xfId="26374"/>
    <cellStyle name="Normal 38 7 15 2 4" xfId="16999"/>
    <cellStyle name="Normal 38 7 15 3" xfId="20721"/>
    <cellStyle name="Normal 38 7 15 4" xfId="30097"/>
    <cellStyle name="Normal 38 7 15 5" xfId="33820"/>
    <cellStyle name="Normal 38 7 15 6" xfId="11587"/>
    <cellStyle name="Normal 38 7 16" xfId="2268"/>
    <cellStyle name="Normal 38 7 16 2" xfId="7743"/>
    <cellStyle name="Normal 38 7 16 2 2" xfId="39349"/>
    <cellStyle name="Normal 38 7 16 2 3" xfId="26492"/>
    <cellStyle name="Normal 38 7 16 2 4" xfId="17117"/>
    <cellStyle name="Normal 38 7 16 3" xfId="20839"/>
    <cellStyle name="Normal 38 7 16 4" xfId="30215"/>
    <cellStyle name="Normal 38 7 16 5" xfId="33938"/>
    <cellStyle name="Normal 38 7 16 6" xfId="11705"/>
    <cellStyle name="Normal 38 7 17" xfId="2387"/>
    <cellStyle name="Normal 38 7 17 2" xfId="7861"/>
    <cellStyle name="Normal 38 7 17 2 2" xfId="39467"/>
    <cellStyle name="Normal 38 7 17 2 3" xfId="26610"/>
    <cellStyle name="Normal 38 7 17 2 4" xfId="17235"/>
    <cellStyle name="Normal 38 7 17 3" xfId="20957"/>
    <cellStyle name="Normal 38 7 17 4" xfId="30333"/>
    <cellStyle name="Normal 38 7 17 5" xfId="34056"/>
    <cellStyle name="Normal 38 7 17 6" xfId="11823"/>
    <cellStyle name="Normal 38 7 18" xfId="2504"/>
    <cellStyle name="Normal 38 7 18 2" xfId="7977"/>
    <cellStyle name="Normal 38 7 18 2 2" xfId="39583"/>
    <cellStyle name="Normal 38 7 18 2 3" xfId="26726"/>
    <cellStyle name="Normal 38 7 18 2 4" xfId="17351"/>
    <cellStyle name="Normal 38 7 18 3" xfId="21073"/>
    <cellStyle name="Normal 38 7 18 4" xfId="30449"/>
    <cellStyle name="Normal 38 7 18 5" xfId="34172"/>
    <cellStyle name="Normal 38 7 18 6" xfId="11939"/>
    <cellStyle name="Normal 38 7 19" xfId="2622"/>
    <cellStyle name="Normal 38 7 19 2" xfId="8094"/>
    <cellStyle name="Normal 38 7 19 2 2" xfId="39700"/>
    <cellStyle name="Normal 38 7 19 2 3" xfId="26843"/>
    <cellStyle name="Normal 38 7 19 2 4" xfId="17468"/>
    <cellStyle name="Normal 38 7 19 3" xfId="21190"/>
    <cellStyle name="Normal 38 7 19 4" xfId="30566"/>
    <cellStyle name="Normal 38 7 19 5" xfId="34289"/>
    <cellStyle name="Normal 38 7 19 6" xfId="12056"/>
    <cellStyle name="Normal 38 7 2" xfId="214"/>
    <cellStyle name="Normal 38 7 2 10" xfId="1678"/>
    <cellStyle name="Normal 38 7 2 10 2" xfId="7158"/>
    <cellStyle name="Normal 38 7 2 10 2 2" xfId="38764"/>
    <cellStyle name="Normal 38 7 2 10 2 3" xfId="25907"/>
    <cellStyle name="Normal 38 7 2 10 2 4" xfId="16532"/>
    <cellStyle name="Normal 38 7 2 10 3" xfId="20254"/>
    <cellStyle name="Normal 38 7 2 10 4" xfId="29630"/>
    <cellStyle name="Normal 38 7 2 10 5" xfId="33353"/>
    <cellStyle name="Normal 38 7 2 10 6" xfId="11120"/>
    <cellStyle name="Normal 38 7 2 11" xfId="1794"/>
    <cellStyle name="Normal 38 7 2 11 2" xfId="7273"/>
    <cellStyle name="Normal 38 7 2 11 2 2" xfId="38879"/>
    <cellStyle name="Normal 38 7 2 11 2 3" xfId="26022"/>
    <cellStyle name="Normal 38 7 2 11 2 4" xfId="16647"/>
    <cellStyle name="Normal 38 7 2 11 3" xfId="20369"/>
    <cellStyle name="Normal 38 7 2 11 4" xfId="29745"/>
    <cellStyle name="Normal 38 7 2 11 5" xfId="33468"/>
    <cellStyle name="Normal 38 7 2 11 6" xfId="11235"/>
    <cellStyle name="Normal 38 7 2 12" xfId="1968"/>
    <cellStyle name="Normal 38 7 2 12 2" xfId="7446"/>
    <cellStyle name="Normal 38 7 2 12 2 2" xfId="39052"/>
    <cellStyle name="Normal 38 7 2 12 2 3" xfId="26195"/>
    <cellStyle name="Normal 38 7 2 12 2 4" xfId="16820"/>
    <cellStyle name="Normal 38 7 2 12 3" xfId="20542"/>
    <cellStyle name="Normal 38 7 2 12 4" xfId="29918"/>
    <cellStyle name="Normal 38 7 2 12 5" xfId="33641"/>
    <cellStyle name="Normal 38 7 2 12 6" xfId="11408"/>
    <cellStyle name="Normal 38 7 2 13" xfId="2086"/>
    <cellStyle name="Normal 38 7 2 13 2" xfId="7563"/>
    <cellStyle name="Normal 38 7 2 13 2 2" xfId="39169"/>
    <cellStyle name="Normal 38 7 2 13 2 3" xfId="26312"/>
    <cellStyle name="Normal 38 7 2 13 2 4" xfId="16937"/>
    <cellStyle name="Normal 38 7 2 13 3" xfId="20659"/>
    <cellStyle name="Normal 38 7 2 13 4" xfId="30035"/>
    <cellStyle name="Normal 38 7 2 13 5" xfId="33758"/>
    <cellStyle name="Normal 38 7 2 13 6" xfId="11525"/>
    <cellStyle name="Normal 38 7 2 14" xfId="2203"/>
    <cellStyle name="Normal 38 7 2 14 2" xfId="7679"/>
    <cellStyle name="Normal 38 7 2 14 2 2" xfId="39285"/>
    <cellStyle name="Normal 38 7 2 14 2 3" xfId="26428"/>
    <cellStyle name="Normal 38 7 2 14 2 4" xfId="17053"/>
    <cellStyle name="Normal 38 7 2 14 3" xfId="20775"/>
    <cellStyle name="Normal 38 7 2 14 4" xfId="30151"/>
    <cellStyle name="Normal 38 7 2 14 5" xfId="33874"/>
    <cellStyle name="Normal 38 7 2 14 6" xfId="11641"/>
    <cellStyle name="Normal 38 7 2 15" xfId="2322"/>
    <cellStyle name="Normal 38 7 2 15 2" xfId="7797"/>
    <cellStyle name="Normal 38 7 2 15 2 2" xfId="39403"/>
    <cellStyle name="Normal 38 7 2 15 2 3" xfId="26546"/>
    <cellStyle name="Normal 38 7 2 15 2 4" xfId="17171"/>
    <cellStyle name="Normal 38 7 2 15 3" xfId="20893"/>
    <cellStyle name="Normal 38 7 2 15 4" xfId="30269"/>
    <cellStyle name="Normal 38 7 2 15 5" xfId="33992"/>
    <cellStyle name="Normal 38 7 2 15 6" xfId="11759"/>
    <cellStyle name="Normal 38 7 2 16" xfId="2441"/>
    <cellStyle name="Normal 38 7 2 16 2" xfId="7915"/>
    <cellStyle name="Normal 38 7 2 16 2 2" xfId="39521"/>
    <cellStyle name="Normal 38 7 2 16 2 3" xfId="26664"/>
    <cellStyle name="Normal 38 7 2 16 2 4" xfId="17289"/>
    <cellStyle name="Normal 38 7 2 16 3" xfId="21011"/>
    <cellStyle name="Normal 38 7 2 16 4" xfId="30387"/>
    <cellStyle name="Normal 38 7 2 16 5" xfId="34110"/>
    <cellStyle name="Normal 38 7 2 16 6" xfId="11877"/>
    <cellStyle name="Normal 38 7 2 17" xfId="2558"/>
    <cellStyle name="Normal 38 7 2 17 2" xfId="8031"/>
    <cellStyle name="Normal 38 7 2 17 2 2" xfId="39637"/>
    <cellStyle name="Normal 38 7 2 17 2 3" xfId="26780"/>
    <cellStyle name="Normal 38 7 2 17 2 4" xfId="17405"/>
    <cellStyle name="Normal 38 7 2 17 3" xfId="21127"/>
    <cellStyle name="Normal 38 7 2 17 4" xfId="30503"/>
    <cellStyle name="Normal 38 7 2 17 5" xfId="34226"/>
    <cellStyle name="Normal 38 7 2 17 6" xfId="11993"/>
    <cellStyle name="Normal 38 7 2 18" xfId="2676"/>
    <cellStyle name="Normal 38 7 2 18 2" xfId="8148"/>
    <cellStyle name="Normal 38 7 2 18 2 2" xfId="39754"/>
    <cellStyle name="Normal 38 7 2 18 2 3" xfId="26897"/>
    <cellStyle name="Normal 38 7 2 18 2 4" xfId="17522"/>
    <cellStyle name="Normal 38 7 2 18 3" xfId="21244"/>
    <cellStyle name="Normal 38 7 2 18 4" xfId="30620"/>
    <cellStyle name="Normal 38 7 2 18 5" xfId="34343"/>
    <cellStyle name="Normal 38 7 2 18 6" xfId="12110"/>
    <cellStyle name="Normal 38 7 2 19" xfId="2796"/>
    <cellStyle name="Normal 38 7 2 19 2" xfId="8267"/>
    <cellStyle name="Normal 38 7 2 19 2 2" xfId="39873"/>
    <cellStyle name="Normal 38 7 2 19 2 3" xfId="27016"/>
    <cellStyle name="Normal 38 7 2 19 2 4" xfId="17641"/>
    <cellStyle name="Normal 38 7 2 19 3" xfId="21363"/>
    <cellStyle name="Normal 38 7 2 19 4" xfId="30739"/>
    <cellStyle name="Normal 38 7 2 19 5" xfId="34462"/>
    <cellStyle name="Normal 38 7 2 19 6" xfId="12229"/>
    <cellStyle name="Normal 38 7 2 2" xfId="335"/>
    <cellStyle name="Normal 38 7 2 2 2" xfId="705"/>
    <cellStyle name="Normal 38 7 2 2 2 2" xfId="5220"/>
    <cellStyle name="Normal 38 7 2 2 2 2 2" xfId="6478"/>
    <cellStyle name="Normal 38 7 2 2 2 2 2 2" xfId="38086"/>
    <cellStyle name="Normal 38 7 2 2 2 2 2 3" xfId="25229"/>
    <cellStyle name="Normal 38 7 2 2 2 2 2 4" xfId="15854"/>
    <cellStyle name="Normal 38 7 2 2 2 2 3" xfId="36828"/>
    <cellStyle name="Normal 38 7 2 2 2 2 4" xfId="23971"/>
    <cellStyle name="Normal 38 7 2 2 2 2 5" xfId="14596"/>
    <cellStyle name="Normal 38 7 2 2 2 3" xfId="5832"/>
    <cellStyle name="Normal 38 7 2 2 2 3 2" xfId="37440"/>
    <cellStyle name="Normal 38 7 2 2 2 3 3" xfId="24583"/>
    <cellStyle name="Normal 38 7 2 2 2 3 4" xfId="15208"/>
    <cellStyle name="Normal 38 7 2 2 2 4" xfId="4572"/>
    <cellStyle name="Normal 38 7 2 2 2 4 2" xfId="36186"/>
    <cellStyle name="Normal 38 7 2 2 2 4 3" xfId="23328"/>
    <cellStyle name="Normal 38 7 2 2 2 4 4" xfId="13953"/>
    <cellStyle name="Normal 38 7 2 2 2 5" xfId="32386"/>
    <cellStyle name="Normal 38 7 2 2 2 6" xfId="22750"/>
    <cellStyle name="Normal 38 7 2 2 2 7" xfId="10159"/>
    <cellStyle name="Normal 38 7 2 2 3" xfId="5219"/>
    <cellStyle name="Normal 38 7 2 2 3 2" xfId="6477"/>
    <cellStyle name="Normal 38 7 2 2 3 2 2" xfId="38085"/>
    <cellStyle name="Normal 38 7 2 2 3 2 3" xfId="25228"/>
    <cellStyle name="Normal 38 7 2 2 3 2 4" xfId="15853"/>
    <cellStyle name="Normal 38 7 2 2 3 3" xfId="36827"/>
    <cellStyle name="Normal 38 7 2 2 3 4" xfId="23970"/>
    <cellStyle name="Normal 38 7 2 2 3 5" xfId="14595"/>
    <cellStyle name="Normal 38 7 2 2 4" xfId="5640"/>
    <cellStyle name="Normal 38 7 2 2 4 2" xfId="37248"/>
    <cellStyle name="Normal 38 7 2 2 4 3" xfId="24391"/>
    <cellStyle name="Normal 38 7 2 2 4 4" xfId="15016"/>
    <cellStyle name="Normal 38 7 2 2 5" xfId="4380"/>
    <cellStyle name="Normal 38 7 2 2 5 2" xfId="35994"/>
    <cellStyle name="Normal 38 7 2 2 5 3" xfId="23136"/>
    <cellStyle name="Normal 38 7 2 2 5 4" xfId="13761"/>
    <cellStyle name="Normal 38 7 2 2 6" xfId="19293"/>
    <cellStyle name="Normal 38 7 2 2 7" xfId="28669"/>
    <cellStyle name="Normal 38 7 2 2 8" xfId="32145"/>
    <cellStyle name="Normal 38 7 2 2 9" xfId="9793"/>
    <cellStyle name="Normal 38 7 2 20" xfId="2911"/>
    <cellStyle name="Normal 38 7 2 20 2" xfId="8381"/>
    <cellStyle name="Normal 38 7 2 20 2 2" xfId="39987"/>
    <cellStyle name="Normal 38 7 2 20 2 3" xfId="27130"/>
    <cellStyle name="Normal 38 7 2 20 2 4" xfId="17755"/>
    <cellStyle name="Normal 38 7 2 20 3" xfId="21477"/>
    <cellStyle name="Normal 38 7 2 20 4" xfId="30853"/>
    <cellStyle name="Normal 38 7 2 20 5" xfId="34576"/>
    <cellStyle name="Normal 38 7 2 20 6" xfId="12343"/>
    <cellStyle name="Normal 38 7 2 21" xfId="3026"/>
    <cellStyle name="Normal 38 7 2 21 2" xfId="8495"/>
    <cellStyle name="Normal 38 7 2 21 2 2" xfId="40101"/>
    <cellStyle name="Normal 38 7 2 21 2 3" xfId="27244"/>
    <cellStyle name="Normal 38 7 2 21 2 4" xfId="17869"/>
    <cellStyle name="Normal 38 7 2 21 3" xfId="21591"/>
    <cellStyle name="Normal 38 7 2 21 4" xfId="30967"/>
    <cellStyle name="Normal 38 7 2 21 5" xfId="34690"/>
    <cellStyle name="Normal 38 7 2 21 6" xfId="12457"/>
    <cellStyle name="Normal 38 7 2 22" xfId="3141"/>
    <cellStyle name="Normal 38 7 2 22 2" xfId="8609"/>
    <cellStyle name="Normal 38 7 2 22 2 2" xfId="40215"/>
    <cellStyle name="Normal 38 7 2 22 2 3" xfId="27358"/>
    <cellStyle name="Normal 38 7 2 22 2 4" xfId="17983"/>
    <cellStyle name="Normal 38 7 2 22 3" xfId="21705"/>
    <cellStyle name="Normal 38 7 2 22 4" xfId="31081"/>
    <cellStyle name="Normal 38 7 2 22 5" xfId="34804"/>
    <cellStyle name="Normal 38 7 2 22 6" xfId="12571"/>
    <cellStyle name="Normal 38 7 2 23" xfId="3256"/>
    <cellStyle name="Normal 38 7 2 23 2" xfId="8723"/>
    <cellStyle name="Normal 38 7 2 23 2 2" xfId="40329"/>
    <cellStyle name="Normal 38 7 2 23 2 3" xfId="27472"/>
    <cellStyle name="Normal 38 7 2 23 2 4" xfId="18097"/>
    <cellStyle name="Normal 38 7 2 23 3" xfId="21819"/>
    <cellStyle name="Normal 38 7 2 23 4" xfId="31195"/>
    <cellStyle name="Normal 38 7 2 23 5" xfId="34918"/>
    <cellStyle name="Normal 38 7 2 23 6" xfId="12685"/>
    <cellStyle name="Normal 38 7 2 24" xfId="3371"/>
    <cellStyle name="Normal 38 7 2 24 2" xfId="8837"/>
    <cellStyle name="Normal 38 7 2 24 2 2" xfId="40443"/>
    <cellStyle name="Normal 38 7 2 24 2 3" xfId="27586"/>
    <cellStyle name="Normal 38 7 2 24 2 4" xfId="18211"/>
    <cellStyle name="Normal 38 7 2 24 3" xfId="21933"/>
    <cellStyle name="Normal 38 7 2 24 4" xfId="31309"/>
    <cellStyle name="Normal 38 7 2 24 5" xfId="35032"/>
    <cellStyle name="Normal 38 7 2 24 6" xfId="12799"/>
    <cellStyle name="Normal 38 7 2 25" xfId="3489"/>
    <cellStyle name="Normal 38 7 2 25 2" xfId="8954"/>
    <cellStyle name="Normal 38 7 2 25 2 2" xfId="40560"/>
    <cellStyle name="Normal 38 7 2 25 2 3" xfId="27703"/>
    <cellStyle name="Normal 38 7 2 25 2 4" xfId="18328"/>
    <cellStyle name="Normal 38 7 2 25 3" xfId="22050"/>
    <cellStyle name="Normal 38 7 2 25 4" xfId="31426"/>
    <cellStyle name="Normal 38 7 2 25 5" xfId="35149"/>
    <cellStyle name="Normal 38 7 2 25 6" xfId="12916"/>
    <cellStyle name="Normal 38 7 2 26" xfId="3609"/>
    <cellStyle name="Normal 38 7 2 26 2" xfId="9073"/>
    <cellStyle name="Normal 38 7 2 26 2 2" xfId="40679"/>
    <cellStyle name="Normal 38 7 2 26 2 3" xfId="27822"/>
    <cellStyle name="Normal 38 7 2 26 2 4" xfId="18447"/>
    <cellStyle name="Normal 38 7 2 26 3" xfId="22169"/>
    <cellStyle name="Normal 38 7 2 26 4" xfId="31545"/>
    <cellStyle name="Normal 38 7 2 26 5" xfId="35268"/>
    <cellStyle name="Normal 38 7 2 26 6" xfId="13035"/>
    <cellStyle name="Normal 38 7 2 27" xfId="3741"/>
    <cellStyle name="Normal 38 7 2 27 2" xfId="9204"/>
    <cellStyle name="Normal 38 7 2 27 2 2" xfId="40810"/>
    <cellStyle name="Normal 38 7 2 27 2 3" xfId="27953"/>
    <cellStyle name="Normal 38 7 2 27 2 4" xfId="18578"/>
    <cellStyle name="Normal 38 7 2 27 3" xfId="22300"/>
    <cellStyle name="Normal 38 7 2 27 4" xfId="31676"/>
    <cellStyle name="Normal 38 7 2 27 5" xfId="35399"/>
    <cellStyle name="Normal 38 7 2 27 6" xfId="13166"/>
    <cellStyle name="Normal 38 7 2 28" xfId="3857"/>
    <cellStyle name="Normal 38 7 2 28 2" xfId="9319"/>
    <cellStyle name="Normal 38 7 2 28 2 2" xfId="40925"/>
    <cellStyle name="Normal 38 7 2 28 2 3" xfId="28068"/>
    <cellStyle name="Normal 38 7 2 28 2 4" xfId="18693"/>
    <cellStyle name="Normal 38 7 2 28 3" xfId="22415"/>
    <cellStyle name="Normal 38 7 2 28 4" xfId="31791"/>
    <cellStyle name="Normal 38 7 2 28 5" xfId="35514"/>
    <cellStyle name="Normal 38 7 2 28 6" xfId="13281"/>
    <cellStyle name="Normal 38 7 2 29" xfId="3972"/>
    <cellStyle name="Normal 38 7 2 29 2" xfId="9433"/>
    <cellStyle name="Normal 38 7 2 29 2 2" xfId="41039"/>
    <cellStyle name="Normal 38 7 2 29 2 3" xfId="28182"/>
    <cellStyle name="Normal 38 7 2 29 2 4" xfId="18807"/>
    <cellStyle name="Normal 38 7 2 29 3" xfId="22529"/>
    <cellStyle name="Normal 38 7 2 29 4" xfId="31905"/>
    <cellStyle name="Normal 38 7 2 29 5" xfId="35628"/>
    <cellStyle name="Normal 38 7 2 29 6" xfId="13395"/>
    <cellStyle name="Normal 38 7 2 3" xfId="852"/>
    <cellStyle name="Normal 38 7 2 3 2" xfId="5221"/>
    <cellStyle name="Normal 38 7 2 3 2 2" xfId="6479"/>
    <cellStyle name="Normal 38 7 2 3 2 2 2" xfId="38087"/>
    <cellStyle name="Normal 38 7 2 3 2 2 3" xfId="25230"/>
    <cellStyle name="Normal 38 7 2 3 2 2 4" xfId="15855"/>
    <cellStyle name="Normal 38 7 2 3 2 3" xfId="36829"/>
    <cellStyle name="Normal 38 7 2 3 2 4" xfId="23972"/>
    <cellStyle name="Normal 38 7 2 3 2 5" xfId="14597"/>
    <cellStyle name="Normal 38 7 2 3 3" xfId="5833"/>
    <cellStyle name="Normal 38 7 2 3 3 2" xfId="37441"/>
    <cellStyle name="Normal 38 7 2 3 3 3" xfId="24584"/>
    <cellStyle name="Normal 38 7 2 3 3 4" xfId="15209"/>
    <cellStyle name="Normal 38 7 2 3 4" xfId="4573"/>
    <cellStyle name="Normal 38 7 2 3 4 2" xfId="36187"/>
    <cellStyle name="Normal 38 7 2 3 4 3" xfId="23329"/>
    <cellStyle name="Normal 38 7 2 3 4 4" xfId="13954"/>
    <cellStyle name="Normal 38 7 2 3 5" xfId="19439"/>
    <cellStyle name="Normal 38 7 2 3 6" xfId="28815"/>
    <cellStyle name="Normal 38 7 2 3 7" xfId="32266"/>
    <cellStyle name="Normal 38 7 2 3 8" xfId="10305"/>
    <cellStyle name="Normal 38 7 2 30" xfId="576"/>
    <cellStyle name="Normal 38 7 2 30 2" xfId="9553"/>
    <cellStyle name="Normal 38 7 2 30 2 2" xfId="41159"/>
    <cellStyle name="Normal 38 7 2 30 2 3" xfId="28302"/>
    <cellStyle name="Normal 38 7 2 30 2 4" xfId="18927"/>
    <cellStyle name="Normal 38 7 2 30 3" xfId="22649"/>
    <cellStyle name="Normal 38 7 2 30 4" xfId="28543"/>
    <cellStyle name="Normal 38 7 2 30 5" xfId="32507"/>
    <cellStyle name="Normal 38 7 2 30 6" xfId="10033"/>
    <cellStyle name="Normal 38 7 2 31" xfId="455"/>
    <cellStyle name="Normal 38 7 2 31 2" xfId="6867"/>
    <cellStyle name="Normal 38 7 2 31 2 2" xfId="38473"/>
    <cellStyle name="Normal 38 7 2 31 2 3" xfId="25616"/>
    <cellStyle name="Normal 38 7 2 31 2 4" xfId="16241"/>
    <cellStyle name="Normal 38 7 2 31 3" xfId="19167"/>
    <cellStyle name="Normal 38 7 2 31 4" xfId="9913"/>
    <cellStyle name="Normal 38 7 2 32" xfId="4137"/>
    <cellStyle name="Normal 38 7 2 32 2" xfId="35751"/>
    <cellStyle name="Normal 38 7 2 32 3" xfId="22893"/>
    <cellStyle name="Normal 38 7 2 32 4" xfId="13518"/>
    <cellStyle name="Normal 38 7 2 33" xfId="19047"/>
    <cellStyle name="Normal 38 7 2 34" xfId="28423"/>
    <cellStyle name="Normal 38 7 2 35" xfId="32025"/>
    <cellStyle name="Normal 38 7 2 36" xfId="9673"/>
    <cellStyle name="Normal 38 7 2 4" xfId="969"/>
    <cellStyle name="Normal 38 7 2 4 2" xfId="5222"/>
    <cellStyle name="Normal 38 7 2 4 2 2" xfId="6480"/>
    <cellStyle name="Normal 38 7 2 4 2 2 2" xfId="38088"/>
    <cellStyle name="Normal 38 7 2 4 2 2 3" xfId="25231"/>
    <cellStyle name="Normal 38 7 2 4 2 2 4" xfId="15856"/>
    <cellStyle name="Normal 38 7 2 4 2 3" xfId="36830"/>
    <cellStyle name="Normal 38 7 2 4 2 4" xfId="23973"/>
    <cellStyle name="Normal 38 7 2 4 2 5" xfId="14598"/>
    <cellStyle name="Normal 38 7 2 4 3" xfId="5998"/>
    <cellStyle name="Normal 38 7 2 4 3 2" xfId="37606"/>
    <cellStyle name="Normal 38 7 2 4 3 3" xfId="24749"/>
    <cellStyle name="Normal 38 7 2 4 3 4" xfId="15374"/>
    <cellStyle name="Normal 38 7 2 4 4" xfId="4739"/>
    <cellStyle name="Normal 38 7 2 4 4 2" xfId="36350"/>
    <cellStyle name="Normal 38 7 2 4 4 3" xfId="23493"/>
    <cellStyle name="Normal 38 7 2 4 4 4" xfId="14118"/>
    <cellStyle name="Normal 38 7 2 4 5" xfId="19555"/>
    <cellStyle name="Normal 38 7 2 4 6" xfId="28931"/>
    <cellStyle name="Normal 38 7 2 4 7" xfId="32655"/>
    <cellStyle name="Normal 38 7 2 4 8" xfId="10421"/>
    <cellStyle name="Normal 38 7 2 5" xfId="1085"/>
    <cellStyle name="Normal 38 7 2 5 2" xfId="6476"/>
    <cellStyle name="Normal 38 7 2 5 2 2" xfId="38084"/>
    <cellStyle name="Normal 38 7 2 5 2 3" xfId="25227"/>
    <cellStyle name="Normal 38 7 2 5 2 4" xfId="15852"/>
    <cellStyle name="Normal 38 7 2 5 3" xfId="5218"/>
    <cellStyle name="Normal 38 7 2 5 3 2" xfId="36826"/>
    <cellStyle name="Normal 38 7 2 5 3 3" xfId="23969"/>
    <cellStyle name="Normal 38 7 2 5 3 4" xfId="14594"/>
    <cellStyle name="Normal 38 7 2 5 4" xfId="19670"/>
    <cellStyle name="Normal 38 7 2 5 5" xfId="29046"/>
    <cellStyle name="Normal 38 7 2 5 6" xfId="32770"/>
    <cellStyle name="Normal 38 7 2 5 7" xfId="10536"/>
    <cellStyle name="Normal 38 7 2 6" xfId="1201"/>
    <cellStyle name="Normal 38 7 2 6 2" xfId="6668"/>
    <cellStyle name="Normal 38 7 2 6 2 2" xfId="38275"/>
    <cellStyle name="Normal 38 7 2 6 2 3" xfId="25418"/>
    <cellStyle name="Normal 38 7 2 6 2 4" xfId="16043"/>
    <cellStyle name="Normal 38 7 2 6 3" xfId="4254"/>
    <cellStyle name="Normal 38 7 2 6 3 2" xfId="35868"/>
    <cellStyle name="Normal 38 7 2 6 3 3" xfId="23010"/>
    <cellStyle name="Normal 38 7 2 6 3 4" xfId="13635"/>
    <cellStyle name="Normal 38 7 2 6 4" xfId="19785"/>
    <cellStyle name="Normal 38 7 2 6 5" xfId="29161"/>
    <cellStyle name="Normal 38 7 2 6 6" xfId="32885"/>
    <cellStyle name="Normal 38 7 2 6 7" xfId="10651"/>
    <cellStyle name="Normal 38 7 2 7" xfId="1316"/>
    <cellStyle name="Normal 38 7 2 7 2" xfId="5510"/>
    <cellStyle name="Normal 38 7 2 7 2 2" xfId="37118"/>
    <cellStyle name="Normal 38 7 2 7 2 3" xfId="24261"/>
    <cellStyle name="Normal 38 7 2 7 2 4" xfId="14886"/>
    <cellStyle name="Normal 38 7 2 7 3" xfId="19899"/>
    <cellStyle name="Normal 38 7 2 7 4" xfId="29275"/>
    <cellStyle name="Normal 38 7 2 7 5" xfId="32999"/>
    <cellStyle name="Normal 38 7 2 7 6" xfId="10765"/>
    <cellStyle name="Normal 38 7 2 8" xfId="1431"/>
    <cellStyle name="Normal 38 7 2 8 2" xfId="5383"/>
    <cellStyle name="Normal 38 7 2 8 2 2" xfId="36991"/>
    <cellStyle name="Normal 38 7 2 8 2 3" xfId="24134"/>
    <cellStyle name="Normal 38 7 2 8 2 4" xfId="14759"/>
    <cellStyle name="Normal 38 7 2 8 3" xfId="20013"/>
    <cellStyle name="Normal 38 7 2 8 4" xfId="29389"/>
    <cellStyle name="Normal 38 7 2 8 5" xfId="33113"/>
    <cellStyle name="Normal 38 7 2 8 6" xfId="10879"/>
    <cellStyle name="Normal 38 7 2 9" xfId="1546"/>
    <cellStyle name="Normal 38 7 2 9 2" xfId="6712"/>
    <cellStyle name="Normal 38 7 2 9 2 2" xfId="38318"/>
    <cellStyle name="Normal 38 7 2 9 2 3" xfId="25461"/>
    <cellStyle name="Normal 38 7 2 9 2 4" xfId="16086"/>
    <cellStyle name="Normal 38 7 2 9 3" xfId="20127"/>
    <cellStyle name="Normal 38 7 2 9 4" xfId="29503"/>
    <cellStyle name="Normal 38 7 2 9 5" xfId="33227"/>
    <cellStyle name="Normal 38 7 2 9 6" xfId="10993"/>
    <cellStyle name="Normal 38 7 20" xfId="2742"/>
    <cellStyle name="Normal 38 7 20 2" xfId="8213"/>
    <cellStyle name="Normal 38 7 20 2 2" xfId="39819"/>
    <cellStyle name="Normal 38 7 20 2 3" xfId="26962"/>
    <cellStyle name="Normal 38 7 20 2 4" xfId="17587"/>
    <cellStyle name="Normal 38 7 20 3" xfId="21309"/>
    <cellStyle name="Normal 38 7 20 4" xfId="30685"/>
    <cellStyle name="Normal 38 7 20 5" xfId="34408"/>
    <cellStyle name="Normal 38 7 20 6" xfId="12175"/>
    <cellStyle name="Normal 38 7 21" xfId="2857"/>
    <cellStyle name="Normal 38 7 21 2" xfId="8327"/>
    <cellStyle name="Normal 38 7 21 2 2" xfId="39933"/>
    <cellStyle name="Normal 38 7 21 2 3" xfId="27076"/>
    <cellStyle name="Normal 38 7 21 2 4" xfId="17701"/>
    <cellStyle name="Normal 38 7 21 3" xfId="21423"/>
    <cellStyle name="Normal 38 7 21 4" xfId="30799"/>
    <cellStyle name="Normal 38 7 21 5" xfId="34522"/>
    <cellStyle name="Normal 38 7 21 6" xfId="12289"/>
    <cellStyle name="Normal 38 7 22" xfId="2972"/>
    <cellStyle name="Normal 38 7 22 2" xfId="8441"/>
    <cellStyle name="Normal 38 7 22 2 2" xfId="40047"/>
    <cellStyle name="Normal 38 7 22 2 3" xfId="27190"/>
    <cellStyle name="Normal 38 7 22 2 4" xfId="17815"/>
    <cellStyle name="Normal 38 7 22 3" xfId="21537"/>
    <cellStyle name="Normal 38 7 22 4" xfId="30913"/>
    <cellStyle name="Normal 38 7 22 5" xfId="34636"/>
    <cellStyle name="Normal 38 7 22 6" xfId="12403"/>
    <cellStyle name="Normal 38 7 23" xfId="3087"/>
    <cellStyle name="Normal 38 7 23 2" xfId="8555"/>
    <cellStyle name="Normal 38 7 23 2 2" xfId="40161"/>
    <cellStyle name="Normal 38 7 23 2 3" xfId="27304"/>
    <cellStyle name="Normal 38 7 23 2 4" xfId="17929"/>
    <cellStyle name="Normal 38 7 23 3" xfId="21651"/>
    <cellStyle name="Normal 38 7 23 4" xfId="31027"/>
    <cellStyle name="Normal 38 7 23 5" xfId="34750"/>
    <cellStyle name="Normal 38 7 23 6" xfId="12517"/>
    <cellStyle name="Normal 38 7 24" xfId="3202"/>
    <cellStyle name="Normal 38 7 24 2" xfId="8669"/>
    <cellStyle name="Normal 38 7 24 2 2" xfId="40275"/>
    <cellStyle name="Normal 38 7 24 2 3" xfId="27418"/>
    <cellStyle name="Normal 38 7 24 2 4" xfId="18043"/>
    <cellStyle name="Normal 38 7 24 3" xfId="21765"/>
    <cellStyle name="Normal 38 7 24 4" xfId="31141"/>
    <cellStyle name="Normal 38 7 24 5" xfId="34864"/>
    <cellStyle name="Normal 38 7 24 6" xfId="12631"/>
    <cellStyle name="Normal 38 7 25" xfId="3317"/>
    <cellStyle name="Normal 38 7 25 2" xfId="8783"/>
    <cellStyle name="Normal 38 7 25 2 2" xfId="40389"/>
    <cellStyle name="Normal 38 7 25 2 3" xfId="27532"/>
    <cellStyle name="Normal 38 7 25 2 4" xfId="18157"/>
    <cellStyle name="Normal 38 7 25 3" xfId="21879"/>
    <cellStyle name="Normal 38 7 25 4" xfId="31255"/>
    <cellStyle name="Normal 38 7 25 5" xfId="34978"/>
    <cellStyle name="Normal 38 7 25 6" xfId="12745"/>
    <cellStyle name="Normal 38 7 26" xfId="3435"/>
    <cellStyle name="Normal 38 7 26 2" xfId="8900"/>
    <cellStyle name="Normal 38 7 26 2 2" xfId="40506"/>
    <cellStyle name="Normal 38 7 26 2 3" xfId="27649"/>
    <cellStyle name="Normal 38 7 26 2 4" xfId="18274"/>
    <cellStyle name="Normal 38 7 26 3" xfId="21996"/>
    <cellStyle name="Normal 38 7 26 4" xfId="31372"/>
    <cellStyle name="Normal 38 7 26 5" xfId="35095"/>
    <cellStyle name="Normal 38 7 26 6" xfId="12862"/>
    <cellStyle name="Normal 38 7 27" xfId="3555"/>
    <cellStyle name="Normal 38 7 27 2" xfId="9019"/>
    <cellStyle name="Normal 38 7 27 2 2" xfId="40625"/>
    <cellStyle name="Normal 38 7 27 2 3" xfId="27768"/>
    <cellStyle name="Normal 38 7 27 2 4" xfId="18393"/>
    <cellStyle name="Normal 38 7 27 3" xfId="22115"/>
    <cellStyle name="Normal 38 7 27 4" xfId="31491"/>
    <cellStyle name="Normal 38 7 27 5" xfId="35214"/>
    <cellStyle name="Normal 38 7 27 6" xfId="12981"/>
    <cellStyle name="Normal 38 7 28" xfId="3687"/>
    <cellStyle name="Normal 38 7 28 2" xfId="9150"/>
    <cellStyle name="Normal 38 7 28 2 2" xfId="40756"/>
    <cellStyle name="Normal 38 7 28 2 3" xfId="27899"/>
    <cellStyle name="Normal 38 7 28 2 4" xfId="18524"/>
    <cellStyle name="Normal 38 7 28 3" xfId="22246"/>
    <cellStyle name="Normal 38 7 28 4" xfId="31622"/>
    <cellStyle name="Normal 38 7 28 5" xfId="35345"/>
    <cellStyle name="Normal 38 7 28 6" xfId="13112"/>
    <cellStyle name="Normal 38 7 29" xfId="3803"/>
    <cellStyle name="Normal 38 7 29 2" xfId="9265"/>
    <cellStyle name="Normal 38 7 29 2 2" xfId="40871"/>
    <cellStyle name="Normal 38 7 29 2 3" xfId="28014"/>
    <cellStyle name="Normal 38 7 29 2 4" xfId="18639"/>
    <cellStyle name="Normal 38 7 29 3" xfId="22361"/>
    <cellStyle name="Normal 38 7 29 4" xfId="31737"/>
    <cellStyle name="Normal 38 7 29 5" xfId="35460"/>
    <cellStyle name="Normal 38 7 29 6" xfId="13227"/>
    <cellStyle name="Normal 38 7 3" xfId="281"/>
    <cellStyle name="Normal 38 7 3 2" xfId="644"/>
    <cellStyle name="Normal 38 7 3 2 2" xfId="5224"/>
    <cellStyle name="Normal 38 7 3 2 2 2" xfId="6482"/>
    <cellStyle name="Normal 38 7 3 2 2 2 2" xfId="38090"/>
    <cellStyle name="Normal 38 7 3 2 2 2 3" xfId="25233"/>
    <cellStyle name="Normal 38 7 3 2 2 2 4" xfId="15858"/>
    <cellStyle name="Normal 38 7 3 2 2 3" xfId="36832"/>
    <cellStyle name="Normal 38 7 3 2 2 4" xfId="23975"/>
    <cellStyle name="Normal 38 7 3 2 2 5" xfId="14600"/>
    <cellStyle name="Normal 38 7 3 2 3" xfId="5834"/>
    <cellStyle name="Normal 38 7 3 2 3 2" xfId="37442"/>
    <cellStyle name="Normal 38 7 3 2 3 3" xfId="24585"/>
    <cellStyle name="Normal 38 7 3 2 3 4" xfId="15210"/>
    <cellStyle name="Normal 38 7 3 2 4" xfId="4574"/>
    <cellStyle name="Normal 38 7 3 2 4 2" xfId="36188"/>
    <cellStyle name="Normal 38 7 3 2 4 3" xfId="23330"/>
    <cellStyle name="Normal 38 7 3 2 4 4" xfId="13955"/>
    <cellStyle name="Normal 38 7 3 2 5" xfId="32332"/>
    <cellStyle name="Normal 38 7 3 2 6" xfId="22685"/>
    <cellStyle name="Normal 38 7 3 2 7" xfId="10099"/>
    <cellStyle name="Normal 38 7 3 3" xfId="5223"/>
    <cellStyle name="Normal 38 7 3 3 2" xfId="6481"/>
    <cellStyle name="Normal 38 7 3 3 2 2" xfId="38089"/>
    <cellStyle name="Normal 38 7 3 3 2 3" xfId="25232"/>
    <cellStyle name="Normal 38 7 3 3 2 4" xfId="15857"/>
    <cellStyle name="Normal 38 7 3 3 3" xfId="36831"/>
    <cellStyle name="Normal 38 7 3 3 4" xfId="23974"/>
    <cellStyle name="Normal 38 7 3 3 5" xfId="14599"/>
    <cellStyle name="Normal 38 7 3 4" xfId="5579"/>
    <cellStyle name="Normal 38 7 3 4 2" xfId="37187"/>
    <cellStyle name="Normal 38 7 3 4 3" xfId="24330"/>
    <cellStyle name="Normal 38 7 3 4 4" xfId="14955"/>
    <cellStyle name="Normal 38 7 3 5" xfId="4320"/>
    <cellStyle name="Normal 38 7 3 5 2" xfId="35934"/>
    <cellStyle name="Normal 38 7 3 5 3" xfId="23076"/>
    <cellStyle name="Normal 38 7 3 5 4" xfId="13701"/>
    <cellStyle name="Normal 38 7 3 6" xfId="19233"/>
    <cellStyle name="Normal 38 7 3 7" xfId="28609"/>
    <cellStyle name="Normal 38 7 3 8" xfId="32091"/>
    <cellStyle name="Normal 38 7 3 9" xfId="9739"/>
    <cellStyle name="Normal 38 7 30" xfId="3918"/>
    <cellStyle name="Normal 38 7 30 2" xfId="9379"/>
    <cellStyle name="Normal 38 7 30 2 2" xfId="40985"/>
    <cellStyle name="Normal 38 7 30 2 3" xfId="28128"/>
    <cellStyle name="Normal 38 7 30 2 4" xfId="18753"/>
    <cellStyle name="Normal 38 7 30 3" xfId="22475"/>
    <cellStyle name="Normal 38 7 30 4" xfId="31851"/>
    <cellStyle name="Normal 38 7 30 5" xfId="35574"/>
    <cellStyle name="Normal 38 7 30 6" xfId="13341"/>
    <cellStyle name="Normal 38 7 31" xfId="522"/>
    <cellStyle name="Normal 38 7 31 2" xfId="9499"/>
    <cellStyle name="Normal 38 7 31 2 2" xfId="41105"/>
    <cellStyle name="Normal 38 7 31 2 3" xfId="28248"/>
    <cellStyle name="Normal 38 7 31 2 4" xfId="18873"/>
    <cellStyle name="Normal 38 7 31 3" xfId="22595"/>
    <cellStyle name="Normal 38 7 31 4" xfId="28489"/>
    <cellStyle name="Normal 38 7 31 5" xfId="32453"/>
    <cellStyle name="Normal 38 7 31 6" xfId="9979"/>
    <cellStyle name="Normal 38 7 32" xfId="401"/>
    <cellStyle name="Normal 38 7 32 2" xfId="6729"/>
    <cellStyle name="Normal 38 7 32 2 2" xfId="38335"/>
    <cellStyle name="Normal 38 7 32 2 3" xfId="25478"/>
    <cellStyle name="Normal 38 7 32 2 4" xfId="16103"/>
    <cellStyle name="Normal 38 7 32 3" xfId="19113"/>
    <cellStyle name="Normal 38 7 32 4" xfId="9859"/>
    <cellStyle name="Normal 38 7 33" xfId="4083"/>
    <cellStyle name="Normal 38 7 33 2" xfId="35697"/>
    <cellStyle name="Normal 38 7 33 3" xfId="22839"/>
    <cellStyle name="Normal 38 7 33 4" xfId="13464"/>
    <cellStyle name="Normal 38 7 34" xfId="18993"/>
    <cellStyle name="Normal 38 7 35" xfId="28369"/>
    <cellStyle name="Normal 38 7 36" xfId="31971"/>
    <cellStyle name="Normal 38 7 37" xfId="9619"/>
    <cellStyle name="Normal 38 7 4" xfId="798"/>
    <cellStyle name="Normal 38 7 4 2" xfId="5225"/>
    <cellStyle name="Normal 38 7 4 2 2" xfId="6483"/>
    <cellStyle name="Normal 38 7 4 2 2 2" xfId="38091"/>
    <cellStyle name="Normal 38 7 4 2 2 3" xfId="25234"/>
    <cellStyle name="Normal 38 7 4 2 2 4" xfId="15859"/>
    <cellStyle name="Normal 38 7 4 2 3" xfId="36833"/>
    <cellStyle name="Normal 38 7 4 2 4" xfId="23976"/>
    <cellStyle name="Normal 38 7 4 2 5" xfId="14601"/>
    <cellStyle name="Normal 38 7 4 3" xfId="5835"/>
    <cellStyle name="Normal 38 7 4 3 2" xfId="37443"/>
    <cellStyle name="Normal 38 7 4 3 3" xfId="24586"/>
    <cellStyle name="Normal 38 7 4 3 4" xfId="15211"/>
    <cellStyle name="Normal 38 7 4 4" xfId="4575"/>
    <cellStyle name="Normal 38 7 4 4 2" xfId="36189"/>
    <cellStyle name="Normal 38 7 4 4 3" xfId="23331"/>
    <cellStyle name="Normal 38 7 4 4 4" xfId="13956"/>
    <cellStyle name="Normal 38 7 4 5" xfId="19385"/>
    <cellStyle name="Normal 38 7 4 6" xfId="28761"/>
    <cellStyle name="Normal 38 7 4 7" xfId="32212"/>
    <cellStyle name="Normal 38 7 4 8" xfId="10251"/>
    <cellStyle name="Normal 38 7 5" xfId="915"/>
    <cellStyle name="Normal 38 7 5 2" xfId="5226"/>
    <cellStyle name="Normal 38 7 5 2 2" xfId="6484"/>
    <cellStyle name="Normal 38 7 5 2 2 2" xfId="38092"/>
    <cellStyle name="Normal 38 7 5 2 2 3" xfId="25235"/>
    <cellStyle name="Normal 38 7 5 2 2 4" xfId="15860"/>
    <cellStyle name="Normal 38 7 5 2 3" xfId="36834"/>
    <cellStyle name="Normal 38 7 5 2 4" xfId="23977"/>
    <cellStyle name="Normal 38 7 5 2 5" xfId="14602"/>
    <cellStyle name="Normal 38 7 5 3" xfId="5944"/>
    <cellStyle name="Normal 38 7 5 3 2" xfId="37552"/>
    <cellStyle name="Normal 38 7 5 3 3" xfId="24695"/>
    <cellStyle name="Normal 38 7 5 3 4" xfId="15320"/>
    <cellStyle name="Normal 38 7 5 4" xfId="4685"/>
    <cellStyle name="Normal 38 7 5 4 2" xfId="36296"/>
    <cellStyle name="Normal 38 7 5 4 3" xfId="23439"/>
    <cellStyle name="Normal 38 7 5 4 4" xfId="14064"/>
    <cellStyle name="Normal 38 7 5 5" xfId="19501"/>
    <cellStyle name="Normal 38 7 5 6" xfId="28877"/>
    <cellStyle name="Normal 38 7 5 7" xfId="32601"/>
    <cellStyle name="Normal 38 7 5 8" xfId="10367"/>
    <cellStyle name="Normal 38 7 6" xfId="1031"/>
    <cellStyle name="Normal 38 7 6 2" xfId="6475"/>
    <cellStyle name="Normal 38 7 6 2 2" xfId="38083"/>
    <cellStyle name="Normal 38 7 6 2 3" xfId="25226"/>
    <cellStyle name="Normal 38 7 6 2 4" xfId="15851"/>
    <cellStyle name="Normal 38 7 6 3" xfId="5217"/>
    <cellStyle name="Normal 38 7 6 3 2" xfId="36825"/>
    <cellStyle name="Normal 38 7 6 3 3" xfId="23968"/>
    <cellStyle name="Normal 38 7 6 3 4" xfId="14593"/>
    <cellStyle name="Normal 38 7 6 4" xfId="19616"/>
    <cellStyle name="Normal 38 7 6 5" xfId="28992"/>
    <cellStyle name="Normal 38 7 6 6" xfId="32716"/>
    <cellStyle name="Normal 38 7 6 7" xfId="10482"/>
    <cellStyle name="Normal 38 7 7" xfId="1147"/>
    <cellStyle name="Normal 38 7 7 2" xfId="6810"/>
    <cellStyle name="Normal 38 7 7 2 2" xfId="38416"/>
    <cellStyle name="Normal 38 7 7 2 3" xfId="25559"/>
    <cellStyle name="Normal 38 7 7 2 4" xfId="16184"/>
    <cellStyle name="Normal 38 7 7 3" xfId="4200"/>
    <cellStyle name="Normal 38 7 7 3 2" xfId="35814"/>
    <cellStyle name="Normal 38 7 7 3 3" xfId="22956"/>
    <cellStyle name="Normal 38 7 7 3 4" xfId="13581"/>
    <cellStyle name="Normal 38 7 7 4" xfId="19731"/>
    <cellStyle name="Normal 38 7 7 5" xfId="29107"/>
    <cellStyle name="Normal 38 7 7 6" xfId="32831"/>
    <cellStyle name="Normal 38 7 7 7" xfId="10597"/>
    <cellStyle name="Normal 38 7 8" xfId="1262"/>
    <cellStyle name="Normal 38 7 8 2" xfId="5456"/>
    <cellStyle name="Normal 38 7 8 2 2" xfId="37064"/>
    <cellStyle name="Normal 38 7 8 2 3" xfId="24207"/>
    <cellStyle name="Normal 38 7 8 2 4" xfId="14832"/>
    <cellStyle name="Normal 38 7 8 3" xfId="19845"/>
    <cellStyle name="Normal 38 7 8 4" xfId="29221"/>
    <cellStyle name="Normal 38 7 8 5" xfId="32945"/>
    <cellStyle name="Normal 38 7 8 6" xfId="10711"/>
    <cellStyle name="Normal 38 7 9" xfId="1377"/>
    <cellStyle name="Normal 38 7 9 2" xfId="7000"/>
    <cellStyle name="Normal 38 7 9 2 2" xfId="38606"/>
    <cellStyle name="Normal 38 7 9 2 3" xfId="25749"/>
    <cellStyle name="Normal 38 7 9 2 4" xfId="16374"/>
    <cellStyle name="Normal 38 7 9 3" xfId="19959"/>
    <cellStyle name="Normal 38 7 9 4" xfId="29335"/>
    <cellStyle name="Normal 38 7 9 5" xfId="33059"/>
    <cellStyle name="Normal 38 7 9 6" xfId="10825"/>
    <cellStyle name="Normal 38 8" xfId="203"/>
    <cellStyle name="Normal 38 8 10" xfId="1667"/>
    <cellStyle name="Normal 38 8 10 2" xfId="7147"/>
    <cellStyle name="Normal 38 8 10 2 2" xfId="38753"/>
    <cellStyle name="Normal 38 8 10 2 3" xfId="25896"/>
    <cellStyle name="Normal 38 8 10 2 4" xfId="16521"/>
    <cellStyle name="Normal 38 8 10 3" xfId="20243"/>
    <cellStyle name="Normal 38 8 10 4" xfId="29619"/>
    <cellStyle name="Normal 38 8 10 5" xfId="33342"/>
    <cellStyle name="Normal 38 8 10 6" xfId="11109"/>
    <cellStyle name="Normal 38 8 11" xfId="1783"/>
    <cellStyle name="Normal 38 8 11 2" xfId="7262"/>
    <cellStyle name="Normal 38 8 11 2 2" xfId="38868"/>
    <cellStyle name="Normal 38 8 11 2 3" xfId="26011"/>
    <cellStyle name="Normal 38 8 11 2 4" xfId="16636"/>
    <cellStyle name="Normal 38 8 11 3" xfId="20358"/>
    <cellStyle name="Normal 38 8 11 4" xfId="29734"/>
    <cellStyle name="Normal 38 8 11 5" xfId="33457"/>
    <cellStyle name="Normal 38 8 11 6" xfId="11224"/>
    <cellStyle name="Normal 38 8 12" xfId="1957"/>
    <cellStyle name="Normal 38 8 12 2" xfId="7435"/>
    <cellStyle name="Normal 38 8 12 2 2" xfId="39041"/>
    <cellStyle name="Normal 38 8 12 2 3" xfId="26184"/>
    <cellStyle name="Normal 38 8 12 2 4" xfId="16809"/>
    <cellStyle name="Normal 38 8 12 3" xfId="20531"/>
    <cellStyle name="Normal 38 8 12 4" xfId="29907"/>
    <cellStyle name="Normal 38 8 12 5" xfId="33630"/>
    <cellStyle name="Normal 38 8 12 6" xfId="11397"/>
    <cellStyle name="Normal 38 8 13" xfId="2075"/>
    <cellStyle name="Normal 38 8 13 2" xfId="7552"/>
    <cellStyle name="Normal 38 8 13 2 2" xfId="39158"/>
    <cellStyle name="Normal 38 8 13 2 3" xfId="26301"/>
    <cellStyle name="Normal 38 8 13 2 4" xfId="16926"/>
    <cellStyle name="Normal 38 8 13 3" xfId="20648"/>
    <cellStyle name="Normal 38 8 13 4" xfId="30024"/>
    <cellStyle name="Normal 38 8 13 5" xfId="33747"/>
    <cellStyle name="Normal 38 8 13 6" xfId="11514"/>
    <cellStyle name="Normal 38 8 14" xfId="2192"/>
    <cellStyle name="Normal 38 8 14 2" xfId="7668"/>
    <cellStyle name="Normal 38 8 14 2 2" xfId="39274"/>
    <cellStyle name="Normal 38 8 14 2 3" xfId="26417"/>
    <cellStyle name="Normal 38 8 14 2 4" xfId="17042"/>
    <cellStyle name="Normal 38 8 14 3" xfId="20764"/>
    <cellStyle name="Normal 38 8 14 4" xfId="30140"/>
    <cellStyle name="Normal 38 8 14 5" xfId="33863"/>
    <cellStyle name="Normal 38 8 14 6" xfId="11630"/>
    <cellStyle name="Normal 38 8 15" xfId="2311"/>
    <cellStyle name="Normal 38 8 15 2" xfId="7786"/>
    <cellStyle name="Normal 38 8 15 2 2" xfId="39392"/>
    <cellStyle name="Normal 38 8 15 2 3" xfId="26535"/>
    <cellStyle name="Normal 38 8 15 2 4" xfId="17160"/>
    <cellStyle name="Normal 38 8 15 3" xfId="20882"/>
    <cellStyle name="Normal 38 8 15 4" xfId="30258"/>
    <cellStyle name="Normal 38 8 15 5" xfId="33981"/>
    <cellStyle name="Normal 38 8 15 6" xfId="11748"/>
    <cellStyle name="Normal 38 8 16" xfId="2430"/>
    <cellStyle name="Normal 38 8 16 2" xfId="7904"/>
    <cellStyle name="Normal 38 8 16 2 2" xfId="39510"/>
    <cellStyle name="Normal 38 8 16 2 3" xfId="26653"/>
    <cellStyle name="Normal 38 8 16 2 4" xfId="17278"/>
    <cellStyle name="Normal 38 8 16 3" xfId="21000"/>
    <cellStyle name="Normal 38 8 16 4" xfId="30376"/>
    <cellStyle name="Normal 38 8 16 5" xfId="34099"/>
    <cellStyle name="Normal 38 8 16 6" xfId="11866"/>
    <cellStyle name="Normal 38 8 17" xfId="2547"/>
    <cellStyle name="Normal 38 8 17 2" xfId="8020"/>
    <cellStyle name="Normal 38 8 17 2 2" xfId="39626"/>
    <cellStyle name="Normal 38 8 17 2 3" xfId="26769"/>
    <cellStyle name="Normal 38 8 17 2 4" xfId="17394"/>
    <cellStyle name="Normal 38 8 17 3" xfId="21116"/>
    <cellStyle name="Normal 38 8 17 4" xfId="30492"/>
    <cellStyle name="Normal 38 8 17 5" xfId="34215"/>
    <cellStyle name="Normal 38 8 17 6" xfId="11982"/>
    <cellStyle name="Normal 38 8 18" xfId="2665"/>
    <cellStyle name="Normal 38 8 18 2" xfId="8137"/>
    <cellStyle name="Normal 38 8 18 2 2" xfId="39743"/>
    <cellStyle name="Normal 38 8 18 2 3" xfId="26886"/>
    <cellStyle name="Normal 38 8 18 2 4" xfId="17511"/>
    <cellStyle name="Normal 38 8 18 3" xfId="21233"/>
    <cellStyle name="Normal 38 8 18 4" xfId="30609"/>
    <cellStyle name="Normal 38 8 18 5" xfId="34332"/>
    <cellStyle name="Normal 38 8 18 6" xfId="12099"/>
    <cellStyle name="Normal 38 8 19" xfId="2785"/>
    <cellStyle name="Normal 38 8 19 2" xfId="8256"/>
    <cellStyle name="Normal 38 8 19 2 2" xfId="39862"/>
    <cellStyle name="Normal 38 8 19 2 3" xfId="27005"/>
    <cellStyle name="Normal 38 8 19 2 4" xfId="17630"/>
    <cellStyle name="Normal 38 8 19 3" xfId="21352"/>
    <cellStyle name="Normal 38 8 19 4" xfId="30728"/>
    <cellStyle name="Normal 38 8 19 5" xfId="34451"/>
    <cellStyle name="Normal 38 8 19 6" xfId="12218"/>
    <cellStyle name="Normal 38 8 2" xfId="324"/>
    <cellStyle name="Normal 38 8 2 2" xfId="654"/>
    <cellStyle name="Normal 38 8 2 2 2" xfId="5229"/>
    <cellStyle name="Normal 38 8 2 2 2 2" xfId="6487"/>
    <cellStyle name="Normal 38 8 2 2 2 2 2" xfId="38095"/>
    <cellStyle name="Normal 38 8 2 2 2 2 3" xfId="25238"/>
    <cellStyle name="Normal 38 8 2 2 2 2 4" xfId="15863"/>
    <cellStyle name="Normal 38 8 2 2 2 3" xfId="36837"/>
    <cellStyle name="Normal 38 8 2 2 2 4" xfId="23980"/>
    <cellStyle name="Normal 38 8 2 2 2 5" xfId="14605"/>
    <cellStyle name="Normal 38 8 2 2 3" xfId="5836"/>
    <cellStyle name="Normal 38 8 2 2 3 2" xfId="37444"/>
    <cellStyle name="Normal 38 8 2 2 3 3" xfId="24587"/>
    <cellStyle name="Normal 38 8 2 2 3 4" xfId="15212"/>
    <cellStyle name="Normal 38 8 2 2 4" xfId="4576"/>
    <cellStyle name="Normal 38 8 2 2 4 2" xfId="36190"/>
    <cellStyle name="Normal 38 8 2 2 4 3" xfId="23332"/>
    <cellStyle name="Normal 38 8 2 2 4 4" xfId="13957"/>
    <cellStyle name="Normal 38 8 2 2 5" xfId="32375"/>
    <cellStyle name="Normal 38 8 2 2 6" xfId="22768"/>
    <cellStyle name="Normal 38 8 2 2 7" xfId="10109"/>
    <cellStyle name="Normal 38 8 2 3" xfId="5228"/>
    <cellStyle name="Normal 38 8 2 3 2" xfId="6486"/>
    <cellStyle name="Normal 38 8 2 3 2 2" xfId="38094"/>
    <cellStyle name="Normal 38 8 2 3 2 3" xfId="25237"/>
    <cellStyle name="Normal 38 8 2 3 2 4" xfId="15862"/>
    <cellStyle name="Normal 38 8 2 3 3" xfId="36836"/>
    <cellStyle name="Normal 38 8 2 3 4" xfId="23979"/>
    <cellStyle name="Normal 38 8 2 3 5" xfId="14604"/>
    <cellStyle name="Normal 38 8 2 4" xfId="5589"/>
    <cellStyle name="Normal 38 8 2 4 2" xfId="37197"/>
    <cellStyle name="Normal 38 8 2 4 3" xfId="24340"/>
    <cellStyle name="Normal 38 8 2 4 4" xfId="14965"/>
    <cellStyle name="Normal 38 8 2 5" xfId="4330"/>
    <cellStyle name="Normal 38 8 2 5 2" xfId="35944"/>
    <cellStyle name="Normal 38 8 2 5 3" xfId="23086"/>
    <cellStyle name="Normal 38 8 2 5 4" xfId="13711"/>
    <cellStyle name="Normal 38 8 2 6" xfId="19243"/>
    <cellStyle name="Normal 38 8 2 7" xfId="28619"/>
    <cellStyle name="Normal 38 8 2 8" xfId="32134"/>
    <cellStyle name="Normal 38 8 2 9" xfId="9782"/>
    <cellStyle name="Normal 38 8 20" xfId="2900"/>
    <cellStyle name="Normal 38 8 20 2" xfId="8370"/>
    <cellStyle name="Normal 38 8 20 2 2" xfId="39976"/>
    <cellStyle name="Normal 38 8 20 2 3" xfId="27119"/>
    <cellStyle name="Normal 38 8 20 2 4" xfId="17744"/>
    <cellStyle name="Normal 38 8 20 3" xfId="21466"/>
    <cellStyle name="Normal 38 8 20 4" xfId="30842"/>
    <cellStyle name="Normal 38 8 20 5" xfId="34565"/>
    <cellStyle name="Normal 38 8 20 6" xfId="12332"/>
    <cellStyle name="Normal 38 8 21" xfId="3015"/>
    <cellStyle name="Normal 38 8 21 2" xfId="8484"/>
    <cellStyle name="Normal 38 8 21 2 2" xfId="40090"/>
    <cellStyle name="Normal 38 8 21 2 3" xfId="27233"/>
    <cellStyle name="Normal 38 8 21 2 4" xfId="17858"/>
    <cellStyle name="Normal 38 8 21 3" xfId="21580"/>
    <cellStyle name="Normal 38 8 21 4" xfId="30956"/>
    <cellStyle name="Normal 38 8 21 5" xfId="34679"/>
    <cellStyle name="Normal 38 8 21 6" xfId="12446"/>
    <cellStyle name="Normal 38 8 22" xfId="3130"/>
    <cellStyle name="Normal 38 8 22 2" xfId="8598"/>
    <cellStyle name="Normal 38 8 22 2 2" xfId="40204"/>
    <cellStyle name="Normal 38 8 22 2 3" xfId="27347"/>
    <cellStyle name="Normal 38 8 22 2 4" xfId="17972"/>
    <cellStyle name="Normal 38 8 22 3" xfId="21694"/>
    <cellStyle name="Normal 38 8 22 4" xfId="31070"/>
    <cellStyle name="Normal 38 8 22 5" xfId="34793"/>
    <cellStyle name="Normal 38 8 22 6" xfId="12560"/>
    <cellStyle name="Normal 38 8 23" xfId="3245"/>
    <cellStyle name="Normal 38 8 23 2" xfId="8712"/>
    <cellStyle name="Normal 38 8 23 2 2" xfId="40318"/>
    <cellStyle name="Normal 38 8 23 2 3" xfId="27461"/>
    <cellStyle name="Normal 38 8 23 2 4" xfId="18086"/>
    <cellStyle name="Normal 38 8 23 3" xfId="21808"/>
    <cellStyle name="Normal 38 8 23 4" xfId="31184"/>
    <cellStyle name="Normal 38 8 23 5" xfId="34907"/>
    <cellStyle name="Normal 38 8 23 6" xfId="12674"/>
    <cellStyle name="Normal 38 8 24" xfId="3360"/>
    <cellStyle name="Normal 38 8 24 2" xfId="8826"/>
    <cellStyle name="Normal 38 8 24 2 2" xfId="40432"/>
    <cellStyle name="Normal 38 8 24 2 3" xfId="27575"/>
    <cellStyle name="Normal 38 8 24 2 4" xfId="18200"/>
    <cellStyle name="Normal 38 8 24 3" xfId="21922"/>
    <cellStyle name="Normal 38 8 24 4" xfId="31298"/>
    <cellStyle name="Normal 38 8 24 5" xfId="35021"/>
    <cellStyle name="Normal 38 8 24 6" xfId="12788"/>
    <cellStyle name="Normal 38 8 25" xfId="3478"/>
    <cellStyle name="Normal 38 8 25 2" xfId="8943"/>
    <cellStyle name="Normal 38 8 25 2 2" xfId="40549"/>
    <cellStyle name="Normal 38 8 25 2 3" xfId="27692"/>
    <cellStyle name="Normal 38 8 25 2 4" xfId="18317"/>
    <cellStyle name="Normal 38 8 25 3" xfId="22039"/>
    <cellStyle name="Normal 38 8 25 4" xfId="31415"/>
    <cellStyle name="Normal 38 8 25 5" xfId="35138"/>
    <cellStyle name="Normal 38 8 25 6" xfId="12905"/>
    <cellStyle name="Normal 38 8 26" xfId="3598"/>
    <cellStyle name="Normal 38 8 26 2" xfId="9062"/>
    <cellStyle name="Normal 38 8 26 2 2" xfId="40668"/>
    <cellStyle name="Normal 38 8 26 2 3" xfId="27811"/>
    <cellStyle name="Normal 38 8 26 2 4" xfId="18436"/>
    <cellStyle name="Normal 38 8 26 3" xfId="22158"/>
    <cellStyle name="Normal 38 8 26 4" xfId="31534"/>
    <cellStyle name="Normal 38 8 26 5" xfId="35257"/>
    <cellStyle name="Normal 38 8 26 6" xfId="13024"/>
    <cellStyle name="Normal 38 8 27" xfId="3730"/>
    <cellStyle name="Normal 38 8 27 2" xfId="9193"/>
    <cellStyle name="Normal 38 8 27 2 2" xfId="40799"/>
    <cellStyle name="Normal 38 8 27 2 3" xfId="27942"/>
    <cellStyle name="Normal 38 8 27 2 4" xfId="18567"/>
    <cellStyle name="Normal 38 8 27 3" xfId="22289"/>
    <cellStyle name="Normal 38 8 27 4" xfId="31665"/>
    <cellStyle name="Normal 38 8 27 5" xfId="35388"/>
    <cellStyle name="Normal 38 8 27 6" xfId="13155"/>
    <cellStyle name="Normal 38 8 28" xfId="3846"/>
    <cellStyle name="Normal 38 8 28 2" xfId="9308"/>
    <cellStyle name="Normal 38 8 28 2 2" xfId="40914"/>
    <cellStyle name="Normal 38 8 28 2 3" xfId="28057"/>
    <cellStyle name="Normal 38 8 28 2 4" xfId="18682"/>
    <cellStyle name="Normal 38 8 28 3" xfId="22404"/>
    <cellStyle name="Normal 38 8 28 4" xfId="31780"/>
    <cellStyle name="Normal 38 8 28 5" xfId="35503"/>
    <cellStyle name="Normal 38 8 28 6" xfId="13270"/>
    <cellStyle name="Normal 38 8 29" xfId="3961"/>
    <cellStyle name="Normal 38 8 29 2" xfId="9422"/>
    <cellStyle name="Normal 38 8 29 2 2" xfId="41028"/>
    <cellStyle name="Normal 38 8 29 2 3" xfId="28171"/>
    <cellStyle name="Normal 38 8 29 2 4" xfId="18796"/>
    <cellStyle name="Normal 38 8 29 3" xfId="22518"/>
    <cellStyle name="Normal 38 8 29 4" xfId="31894"/>
    <cellStyle name="Normal 38 8 29 5" xfId="35617"/>
    <cellStyle name="Normal 38 8 29 6" xfId="13384"/>
    <cellStyle name="Normal 38 8 3" xfId="841"/>
    <cellStyle name="Normal 38 8 3 2" xfId="5230"/>
    <cellStyle name="Normal 38 8 3 2 2" xfId="6488"/>
    <cellStyle name="Normal 38 8 3 2 2 2" xfId="38096"/>
    <cellStyle name="Normal 38 8 3 2 2 3" xfId="25239"/>
    <cellStyle name="Normal 38 8 3 2 2 4" xfId="15864"/>
    <cellStyle name="Normal 38 8 3 2 3" xfId="36838"/>
    <cellStyle name="Normal 38 8 3 2 4" xfId="23981"/>
    <cellStyle name="Normal 38 8 3 2 5" xfId="14606"/>
    <cellStyle name="Normal 38 8 3 3" xfId="5837"/>
    <cellStyle name="Normal 38 8 3 3 2" xfId="37445"/>
    <cellStyle name="Normal 38 8 3 3 3" xfId="24588"/>
    <cellStyle name="Normal 38 8 3 3 4" xfId="15213"/>
    <cellStyle name="Normal 38 8 3 4" xfId="4577"/>
    <cellStyle name="Normal 38 8 3 4 2" xfId="36191"/>
    <cellStyle name="Normal 38 8 3 4 3" xfId="23333"/>
    <cellStyle name="Normal 38 8 3 4 4" xfId="13958"/>
    <cellStyle name="Normal 38 8 3 5" xfId="19428"/>
    <cellStyle name="Normal 38 8 3 6" xfId="28804"/>
    <cellStyle name="Normal 38 8 3 7" xfId="32255"/>
    <cellStyle name="Normal 38 8 3 8" xfId="10294"/>
    <cellStyle name="Normal 38 8 30" xfId="565"/>
    <cellStyle name="Normal 38 8 30 2" xfId="9542"/>
    <cellStyle name="Normal 38 8 30 2 2" xfId="41148"/>
    <cellStyle name="Normal 38 8 30 2 3" xfId="28291"/>
    <cellStyle name="Normal 38 8 30 2 4" xfId="18916"/>
    <cellStyle name="Normal 38 8 30 3" xfId="22638"/>
    <cellStyle name="Normal 38 8 30 4" xfId="28532"/>
    <cellStyle name="Normal 38 8 30 5" xfId="32496"/>
    <cellStyle name="Normal 38 8 30 6" xfId="10022"/>
    <cellStyle name="Normal 38 8 31" xfId="444"/>
    <cellStyle name="Normal 38 8 31 2" xfId="6711"/>
    <cellStyle name="Normal 38 8 31 2 2" xfId="38317"/>
    <cellStyle name="Normal 38 8 31 2 3" xfId="25460"/>
    <cellStyle name="Normal 38 8 31 2 4" xfId="16085"/>
    <cellStyle name="Normal 38 8 31 3" xfId="19156"/>
    <cellStyle name="Normal 38 8 31 4" xfId="9902"/>
    <cellStyle name="Normal 38 8 32" xfId="4126"/>
    <cellStyle name="Normal 38 8 32 2" xfId="35740"/>
    <cellStyle name="Normal 38 8 32 3" xfId="22882"/>
    <cellStyle name="Normal 38 8 32 4" xfId="13507"/>
    <cellStyle name="Normal 38 8 33" xfId="19036"/>
    <cellStyle name="Normal 38 8 34" xfId="28412"/>
    <cellStyle name="Normal 38 8 35" xfId="32014"/>
    <cellStyle name="Normal 38 8 36" xfId="9662"/>
    <cellStyle name="Normal 38 8 4" xfId="958"/>
    <cellStyle name="Normal 38 8 4 2" xfId="5231"/>
    <cellStyle name="Normal 38 8 4 2 2" xfId="6489"/>
    <cellStyle name="Normal 38 8 4 2 2 2" xfId="38097"/>
    <cellStyle name="Normal 38 8 4 2 2 3" xfId="25240"/>
    <cellStyle name="Normal 38 8 4 2 2 4" xfId="15865"/>
    <cellStyle name="Normal 38 8 4 2 3" xfId="36839"/>
    <cellStyle name="Normal 38 8 4 2 4" xfId="23982"/>
    <cellStyle name="Normal 38 8 4 2 5" xfId="14607"/>
    <cellStyle name="Normal 38 8 4 3" xfId="5987"/>
    <cellStyle name="Normal 38 8 4 3 2" xfId="37595"/>
    <cellStyle name="Normal 38 8 4 3 3" xfId="24738"/>
    <cellStyle name="Normal 38 8 4 3 4" xfId="15363"/>
    <cellStyle name="Normal 38 8 4 4" xfId="4728"/>
    <cellStyle name="Normal 38 8 4 4 2" xfId="36339"/>
    <cellStyle name="Normal 38 8 4 4 3" xfId="23482"/>
    <cellStyle name="Normal 38 8 4 4 4" xfId="14107"/>
    <cellStyle name="Normal 38 8 4 5" xfId="19544"/>
    <cellStyle name="Normal 38 8 4 6" xfId="28920"/>
    <cellStyle name="Normal 38 8 4 7" xfId="32644"/>
    <cellStyle name="Normal 38 8 4 8" xfId="10410"/>
    <cellStyle name="Normal 38 8 5" xfId="1074"/>
    <cellStyle name="Normal 38 8 5 2" xfId="6485"/>
    <cellStyle name="Normal 38 8 5 2 2" xfId="38093"/>
    <cellStyle name="Normal 38 8 5 2 3" xfId="25236"/>
    <cellStyle name="Normal 38 8 5 2 4" xfId="15861"/>
    <cellStyle name="Normal 38 8 5 3" xfId="5227"/>
    <cellStyle name="Normal 38 8 5 3 2" xfId="36835"/>
    <cellStyle name="Normal 38 8 5 3 3" xfId="23978"/>
    <cellStyle name="Normal 38 8 5 3 4" xfId="14603"/>
    <cellStyle name="Normal 38 8 5 4" xfId="19659"/>
    <cellStyle name="Normal 38 8 5 5" xfId="29035"/>
    <cellStyle name="Normal 38 8 5 6" xfId="32759"/>
    <cellStyle name="Normal 38 8 5 7" xfId="10525"/>
    <cellStyle name="Normal 38 8 6" xfId="1190"/>
    <cellStyle name="Normal 38 8 6 2" xfId="6669"/>
    <cellStyle name="Normal 38 8 6 2 2" xfId="38276"/>
    <cellStyle name="Normal 38 8 6 2 3" xfId="25419"/>
    <cellStyle name="Normal 38 8 6 2 4" xfId="16044"/>
    <cellStyle name="Normal 38 8 6 3" xfId="4243"/>
    <cellStyle name="Normal 38 8 6 3 2" xfId="35857"/>
    <cellStyle name="Normal 38 8 6 3 3" xfId="22999"/>
    <cellStyle name="Normal 38 8 6 3 4" xfId="13624"/>
    <cellStyle name="Normal 38 8 6 4" xfId="19774"/>
    <cellStyle name="Normal 38 8 6 5" xfId="29150"/>
    <cellStyle name="Normal 38 8 6 6" xfId="32874"/>
    <cellStyle name="Normal 38 8 6 7" xfId="10640"/>
    <cellStyle name="Normal 38 8 7" xfId="1305"/>
    <cellStyle name="Normal 38 8 7 2" xfId="5499"/>
    <cellStyle name="Normal 38 8 7 2 2" xfId="37107"/>
    <cellStyle name="Normal 38 8 7 2 3" xfId="24250"/>
    <cellStyle name="Normal 38 8 7 2 4" xfId="14875"/>
    <cellStyle name="Normal 38 8 7 3" xfId="19888"/>
    <cellStyle name="Normal 38 8 7 4" xfId="29264"/>
    <cellStyle name="Normal 38 8 7 5" xfId="32988"/>
    <cellStyle name="Normal 38 8 7 6" xfId="10754"/>
    <cellStyle name="Normal 38 8 8" xfId="1420"/>
    <cellStyle name="Normal 38 8 8 2" xfId="6737"/>
    <cellStyle name="Normal 38 8 8 2 2" xfId="38343"/>
    <cellStyle name="Normal 38 8 8 2 3" xfId="25486"/>
    <cellStyle name="Normal 38 8 8 2 4" xfId="16111"/>
    <cellStyle name="Normal 38 8 8 3" xfId="20002"/>
    <cellStyle name="Normal 38 8 8 4" xfId="29378"/>
    <cellStyle name="Normal 38 8 8 5" xfId="33102"/>
    <cellStyle name="Normal 38 8 8 6" xfId="10868"/>
    <cellStyle name="Normal 38 8 9" xfId="1535"/>
    <cellStyle name="Normal 38 8 9 2" xfId="6999"/>
    <cellStyle name="Normal 38 8 9 2 2" xfId="38605"/>
    <cellStyle name="Normal 38 8 9 2 3" xfId="25748"/>
    <cellStyle name="Normal 38 8 9 2 4" xfId="16373"/>
    <cellStyle name="Normal 38 8 9 3" xfId="20116"/>
    <cellStyle name="Normal 38 8 9 4" xfId="29492"/>
    <cellStyle name="Normal 38 8 9 5" xfId="33216"/>
    <cellStyle name="Normal 38 8 9 6" xfId="10982"/>
    <cellStyle name="Normal 38 9" xfId="231"/>
    <cellStyle name="Normal 38 9 2" xfId="593"/>
    <cellStyle name="Normal 38 9 2 2" xfId="5233"/>
    <cellStyle name="Normal 38 9 2 2 2" xfId="6491"/>
    <cellStyle name="Normal 38 9 2 2 2 2" xfId="38099"/>
    <cellStyle name="Normal 38 9 2 2 2 3" xfId="25242"/>
    <cellStyle name="Normal 38 9 2 2 2 4" xfId="15867"/>
    <cellStyle name="Normal 38 9 2 2 3" xfId="36841"/>
    <cellStyle name="Normal 38 9 2 2 4" xfId="23984"/>
    <cellStyle name="Normal 38 9 2 2 5" xfId="14609"/>
    <cellStyle name="Normal 38 9 2 3" xfId="5838"/>
    <cellStyle name="Normal 38 9 2 3 2" xfId="37446"/>
    <cellStyle name="Normal 38 9 2 3 3" xfId="24589"/>
    <cellStyle name="Normal 38 9 2 3 4" xfId="15214"/>
    <cellStyle name="Normal 38 9 2 4" xfId="4578"/>
    <cellStyle name="Normal 38 9 2 4 2" xfId="36192"/>
    <cellStyle name="Normal 38 9 2 4 3" xfId="23334"/>
    <cellStyle name="Normal 38 9 2 4 4" xfId="13959"/>
    <cellStyle name="Normal 38 9 2 5" xfId="32282"/>
    <cellStyle name="Normal 38 9 2 6" xfId="22694"/>
    <cellStyle name="Normal 38 9 2 7" xfId="10049"/>
    <cellStyle name="Normal 38 9 3" xfId="5232"/>
    <cellStyle name="Normal 38 9 3 2" xfId="6490"/>
    <cellStyle name="Normal 38 9 3 2 2" xfId="38098"/>
    <cellStyle name="Normal 38 9 3 2 3" xfId="25241"/>
    <cellStyle name="Normal 38 9 3 2 4" xfId="15866"/>
    <cellStyle name="Normal 38 9 3 3" xfId="36840"/>
    <cellStyle name="Normal 38 9 3 4" xfId="23983"/>
    <cellStyle name="Normal 38 9 3 5" xfId="14608"/>
    <cellStyle name="Normal 38 9 4" xfId="5528"/>
    <cellStyle name="Normal 38 9 4 2" xfId="37136"/>
    <cellStyle name="Normal 38 9 4 3" xfId="24279"/>
    <cellStyle name="Normal 38 9 4 4" xfId="14904"/>
    <cellStyle name="Normal 38 9 5" xfId="4270"/>
    <cellStyle name="Normal 38 9 5 2" xfId="35884"/>
    <cellStyle name="Normal 38 9 5 3" xfId="23026"/>
    <cellStyle name="Normal 38 9 5 4" xfId="13651"/>
    <cellStyle name="Normal 38 9 6" xfId="19183"/>
    <cellStyle name="Normal 38 9 7" xfId="28559"/>
    <cellStyle name="Normal 38 9 8" xfId="32041"/>
    <cellStyle name="Normal 38 9 9" xfId="9689"/>
    <cellStyle name="Normal 39" xfId="78"/>
    <cellStyle name="Normal 4" xfId="3"/>
    <cellStyle name="Normal 40" xfId="107"/>
    <cellStyle name="Normal 40 10" xfId="748"/>
    <cellStyle name="Normal 40 10 2" xfId="5235"/>
    <cellStyle name="Normal 40 10 2 2" xfId="6493"/>
    <cellStyle name="Normal 40 10 2 2 2" xfId="38101"/>
    <cellStyle name="Normal 40 10 2 2 3" xfId="25244"/>
    <cellStyle name="Normal 40 10 2 2 4" xfId="15869"/>
    <cellStyle name="Normal 40 10 2 3" xfId="36843"/>
    <cellStyle name="Normal 40 10 2 4" xfId="23986"/>
    <cellStyle name="Normal 40 10 2 5" xfId="14611"/>
    <cellStyle name="Normal 40 10 3" xfId="5839"/>
    <cellStyle name="Normal 40 10 3 2" xfId="37447"/>
    <cellStyle name="Normal 40 10 3 3" xfId="24590"/>
    <cellStyle name="Normal 40 10 3 4" xfId="15215"/>
    <cellStyle name="Normal 40 10 4" xfId="4579"/>
    <cellStyle name="Normal 40 10 4 2" xfId="36193"/>
    <cellStyle name="Normal 40 10 4 3" xfId="23335"/>
    <cellStyle name="Normal 40 10 4 4" xfId="13960"/>
    <cellStyle name="Normal 40 10 5" xfId="19336"/>
    <cellStyle name="Normal 40 10 6" xfId="28712"/>
    <cellStyle name="Normal 40 10 7" xfId="32163"/>
    <cellStyle name="Normal 40 10 8" xfId="10202"/>
    <cellStyle name="Normal 40 11" xfId="716"/>
    <cellStyle name="Normal 40 11 2" xfId="5236"/>
    <cellStyle name="Normal 40 11 2 2" xfId="6494"/>
    <cellStyle name="Normal 40 11 2 2 2" xfId="38102"/>
    <cellStyle name="Normal 40 11 2 2 3" xfId="25245"/>
    <cellStyle name="Normal 40 11 2 2 4" xfId="15870"/>
    <cellStyle name="Normal 40 11 2 3" xfId="36844"/>
    <cellStyle name="Normal 40 11 2 4" xfId="23987"/>
    <cellStyle name="Normal 40 11 2 5" xfId="14612"/>
    <cellStyle name="Normal 40 11 3" xfId="5895"/>
    <cellStyle name="Normal 40 11 3 2" xfId="37503"/>
    <cellStyle name="Normal 40 11 3 3" xfId="24646"/>
    <cellStyle name="Normal 40 11 3 4" xfId="15271"/>
    <cellStyle name="Normal 40 11 4" xfId="4636"/>
    <cellStyle name="Normal 40 11 4 2" xfId="36247"/>
    <cellStyle name="Normal 40 11 4 3" xfId="23390"/>
    <cellStyle name="Normal 40 11 4 4" xfId="14015"/>
    <cellStyle name="Normal 40 11 5" xfId="19304"/>
    <cellStyle name="Normal 40 11 6" xfId="28680"/>
    <cellStyle name="Normal 40 11 7" xfId="32524"/>
    <cellStyle name="Normal 40 11 8" xfId="10170"/>
    <cellStyle name="Normal 40 12" xfId="739"/>
    <cellStyle name="Normal 40 12 2" xfId="6492"/>
    <cellStyle name="Normal 40 12 2 2" xfId="38100"/>
    <cellStyle name="Normal 40 12 2 3" xfId="25243"/>
    <cellStyle name="Normal 40 12 2 4" xfId="15868"/>
    <cellStyle name="Normal 40 12 3" xfId="5234"/>
    <cellStyle name="Normal 40 12 3 2" xfId="36842"/>
    <cellStyle name="Normal 40 12 3 3" xfId="23985"/>
    <cellStyle name="Normal 40 12 3 4" xfId="14610"/>
    <cellStyle name="Normal 40 12 4" xfId="19327"/>
    <cellStyle name="Normal 40 12 5" xfId="28703"/>
    <cellStyle name="Normal 40 12 6" xfId="32547"/>
    <cellStyle name="Normal 40 12 7" xfId="10193"/>
    <cellStyle name="Normal 40 13" xfId="725"/>
    <cellStyle name="Normal 40 13 2" xfId="6773"/>
    <cellStyle name="Normal 40 13 2 2" xfId="38379"/>
    <cellStyle name="Normal 40 13 2 3" xfId="25522"/>
    <cellStyle name="Normal 40 13 2 4" xfId="16147"/>
    <cellStyle name="Normal 40 13 3" xfId="4151"/>
    <cellStyle name="Normal 40 13 3 2" xfId="35765"/>
    <cellStyle name="Normal 40 13 3 3" xfId="22907"/>
    <cellStyle name="Normal 40 13 3 4" xfId="13532"/>
    <cellStyle name="Normal 40 13 4" xfId="19313"/>
    <cellStyle name="Normal 40 13 5" xfId="28689"/>
    <cellStyle name="Normal 40 13 6" xfId="32533"/>
    <cellStyle name="Normal 40 13 7" xfId="10179"/>
    <cellStyle name="Normal 40 14" xfId="742"/>
    <cellStyle name="Normal 40 14 2" xfId="5405"/>
    <cellStyle name="Normal 40 14 2 2" xfId="37013"/>
    <cellStyle name="Normal 40 14 2 3" xfId="24156"/>
    <cellStyle name="Normal 40 14 2 4" xfId="14781"/>
    <cellStyle name="Normal 40 14 3" xfId="19330"/>
    <cellStyle name="Normal 40 14 4" xfId="28706"/>
    <cellStyle name="Normal 40 14 5" xfId="32550"/>
    <cellStyle name="Normal 40 14 6" xfId="10196"/>
    <cellStyle name="Normal 40 15" xfId="718"/>
    <cellStyle name="Normal 40 15 2" xfId="6829"/>
    <cellStyle name="Normal 40 15 2 2" xfId="38435"/>
    <cellStyle name="Normal 40 15 2 3" xfId="25578"/>
    <cellStyle name="Normal 40 15 2 4" xfId="16203"/>
    <cellStyle name="Normal 40 15 3" xfId="19306"/>
    <cellStyle name="Normal 40 15 4" xfId="28682"/>
    <cellStyle name="Normal 40 15 5" xfId="32526"/>
    <cellStyle name="Normal 40 15 6" xfId="10172"/>
    <cellStyle name="Normal 40 16" xfId="736"/>
    <cellStyle name="Normal 40 16 2" xfId="6906"/>
    <cellStyle name="Normal 40 16 2 2" xfId="38512"/>
    <cellStyle name="Normal 40 16 2 3" xfId="25655"/>
    <cellStyle name="Normal 40 16 2 4" xfId="16280"/>
    <cellStyle name="Normal 40 16 3" xfId="19324"/>
    <cellStyle name="Normal 40 16 4" xfId="28700"/>
    <cellStyle name="Normal 40 16 5" xfId="32544"/>
    <cellStyle name="Normal 40 16 6" xfId="10190"/>
    <cellStyle name="Normal 40 17" xfId="1574"/>
    <cellStyle name="Normal 40 17 2" xfId="7055"/>
    <cellStyle name="Normal 40 17 2 2" xfId="38661"/>
    <cellStyle name="Normal 40 17 2 3" xfId="25804"/>
    <cellStyle name="Normal 40 17 2 4" xfId="16429"/>
    <cellStyle name="Normal 40 17 3" xfId="20151"/>
    <cellStyle name="Normal 40 17 4" xfId="29527"/>
    <cellStyle name="Normal 40 17 5" xfId="33250"/>
    <cellStyle name="Normal 40 17 6" xfId="11017"/>
    <cellStyle name="Normal 40 18" xfId="1567"/>
    <cellStyle name="Normal 40 18 2" xfId="7048"/>
    <cellStyle name="Normal 40 18 2 2" xfId="38654"/>
    <cellStyle name="Normal 40 18 2 3" xfId="25797"/>
    <cellStyle name="Normal 40 18 2 4" xfId="16422"/>
    <cellStyle name="Normal 40 18 3" xfId="20144"/>
    <cellStyle name="Normal 40 18 4" xfId="29520"/>
    <cellStyle name="Normal 40 18 5" xfId="33243"/>
    <cellStyle name="Normal 40 18 6" xfId="11010"/>
    <cellStyle name="Normal 40 19" xfId="1863"/>
    <cellStyle name="Normal 40 19 2" xfId="7342"/>
    <cellStyle name="Normal 40 19 2 2" xfId="38948"/>
    <cellStyle name="Normal 40 19 2 3" xfId="26091"/>
    <cellStyle name="Normal 40 19 2 4" xfId="16716"/>
    <cellStyle name="Normal 40 19 3" xfId="20438"/>
    <cellStyle name="Normal 40 19 4" xfId="29814"/>
    <cellStyle name="Normal 40 19 5" xfId="33537"/>
    <cellStyle name="Normal 40 19 6" xfId="11304"/>
    <cellStyle name="Normal 40 2" xfId="113"/>
    <cellStyle name="Normal 40 2 10" xfId="869"/>
    <cellStyle name="Normal 40 2 10 2" xfId="5238"/>
    <cellStyle name="Normal 40 2 10 2 2" xfId="6496"/>
    <cellStyle name="Normal 40 2 10 2 2 2" xfId="38104"/>
    <cellStyle name="Normal 40 2 10 2 2 3" xfId="25247"/>
    <cellStyle name="Normal 40 2 10 2 2 4" xfId="15872"/>
    <cellStyle name="Normal 40 2 10 2 3" xfId="36846"/>
    <cellStyle name="Normal 40 2 10 2 4" xfId="23989"/>
    <cellStyle name="Normal 40 2 10 2 5" xfId="14614"/>
    <cellStyle name="Normal 40 2 10 3" xfId="5900"/>
    <cellStyle name="Normal 40 2 10 3 2" xfId="37508"/>
    <cellStyle name="Normal 40 2 10 3 3" xfId="24651"/>
    <cellStyle name="Normal 40 2 10 3 4" xfId="15276"/>
    <cellStyle name="Normal 40 2 10 4" xfId="4641"/>
    <cellStyle name="Normal 40 2 10 4 2" xfId="36252"/>
    <cellStyle name="Normal 40 2 10 4 3" xfId="23395"/>
    <cellStyle name="Normal 40 2 10 4 4" xfId="14020"/>
    <cellStyle name="Normal 40 2 10 5" xfId="19456"/>
    <cellStyle name="Normal 40 2 10 6" xfId="28832"/>
    <cellStyle name="Normal 40 2 10 7" xfId="32556"/>
    <cellStyle name="Normal 40 2 10 8" xfId="10322"/>
    <cellStyle name="Normal 40 2 11" xfId="985"/>
    <cellStyle name="Normal 40 2 11 2" xfId="6495"/>
    <cellStyle name="Normal 40 2 11 2 2" xfId="38103"/>
    <cellStyle name="Normal 40 2 11 2 3" xfId="25246"/>
    <cellStyle name="Normal 40 2 11 2 4" xfId="15871"/>
    <cellStyle name="Normal 40 2 11 3" xfId="5237"/>
    <cellStyle name="Normal 40 2 11 3 2" xfId="36845"/>
    <cellStyle name="Normal 40 2 11 3 3" xfId="23988"/>
    <cellStyle name="Normal 40 2 11 3 4" xfId="14613"/>
    <cellStyle name="Normal 40 2 11 4" xfId="19571"/>
    <cellStyle name="Normal 40 2 11 5" xfId="28947"/>
    <cellStyle name="Normal 40 2 11 6" xfId="32671"/>
    <cellStyle name="Normal 40 2 11 7" xfId="10437"/>
    <cellStyle name="Normal 40 2 12" xfId="1102"/>
    <cellStyle name="Normal 40 2 12 2" xfId="6904"/>
    <cellStyle name="Normal 40 2 12 2 2" xfId="38510"/>
    <cellStyle name="Normal 40 2 12 2 3" xfId="25653"/>
    <cellStyle name="Normal 40 2 12 2 4" xfId="16278"/>
    <cellStyle name="Normal 40 2 12 3" xfId="4156"/>
    <cellStyle name="Normal 40 2 12 3 2" xfId="35770"/>
    <cellStyle name="Normal 40 2 12 3 3" xfId="22912"/>
    <cellStyle name="Normal 40 2 12 3 4" xfId="13537"/>
    <cellStyle name="Normal 40 2 12 4" xfId="19687"/>
    <cellStyle name="Normal 40 2 12 5" xfId="29063"/>
    <cellStyle name="Normal 40 2 12 6" xfId="32787"/>
    <cellStyle name="Normal 40 2 12 7" xfId="10553"/>
    <cellStyle name="Normal 40 2 13" xfId="1217"/>
    <cellStyle name="Normal 40 2 13 2" xfId="5411"/>
    <cellStyle name="Normal 40 2 13 2 2" xfId="37019"/>
    <cellStyle name="Normal 40 2 13 2 3" xfId="24162"/>
    <cellStyle name="Normal 40 2 13 2 4" xfId="14787"/>
    <cellStyle name="Normal 40 2 13 3" xfId="19801"/>
    <cellStyle name="Normal 40 2 13 4" xfId="29177"/>
    <cellStyle name="Normal 40 2 13 5" xfId="32901"/>
    <cellStyle name="Normal 40 2 13 6" xfId="10667"/>
    <cellStyle name="Normal 40 2 14" xfId="1332"/>
    <cellStyle name="Normal 40 2 14 2" xfId="6683"/>
    <cellStyle name="Normal 40 2 14 2 2" xfId="38289"/>
    <cellStyle name="Normal 40 2 14 2 3" xfId="25432"/>
    <cellStyle name="Normal 40 2 14 2 4" xfId="16057"/>
    <cellStyle name="Normal 40 2 14 3" xfId="19915"/>
    <cellStyle name="Normal 40 2 14 4" xfId="29291"/>
    <cellStyle name="Normal 40 2 14 5" xfId="33015"/>
    <cellStyle name="Normal 40 2 14 6" xfId="10781"/>
    <cellStyle name="Normal 40 2 15" xfId="1447"/>
    <cellStyle name="Normal 40 2 15 2" xfId="6844"/>
    <cellStyle name="Normal 40 2 15 2 2" xfId="38450"/>
    <cellStyle name="Normal 40 2 15 2 3" xfId="25593"/>
    <cellStyle name="Normal 40 2 15 2 4" xfId="16218"/>
    <cellStyle name="Normal 40 2 15 3" xfId="20029"/>
    <cellStyle name="Normal 40 2 15 4" xfId="29405"/>
    <cellStyle name="Normal 40 2 15 5" xfId="33129"/>
    <cellStyle name="Normal 40 2 15 6" xfId="10895"/>
    <cellStyle name="Normal 40 2 16" xfId="1579"/>
    <cellStyle name="Normal 40 2 16 2" xfId="7060"/>
    <cellStyle name="Normal 40 2 16 2 2" xfId="38666"/>
    <cellStyle name="Normal 40 2 16 2 3" xfId="25809"/>
    <cellStyle name="Normal 40 2 16 2 4" xfId="16434"/>
    <cellStyle name="Normal 40 2 16 3" xfId="20156"/>
    <cellStyle name="Normal 40 2 16 4" xfId="29532"/>
    <cellStyle name="Normal 40 2 16 5" xfId="33255"/>
    <cellStyle name="Normal 40 2 16 6" xfId="11022"/>
    <cellStyle name="Normal 40 2 17" xfId="1695"/>
    <cellStyle name="Normal 40 2 17 2" xfId="7175"/>
    <cellStyle name="Normal 40 2 17 2 2" xfId="38781"/>
    <cellStyle name="Normal 40 2 17 2 3" xfId="25924"/>
    <cellStyle name="Normal 40 2 17 2 4" xfId="16549"/>
    <cellStyle name="Normal 40 2 17 3" xfId="20271"/>
    <cellStyle name="Normal 40 2 17 4" xfId="29647"/>
    <cellStyle name="Normal 40 2 17 5" xfId="33370"/>
    <cellStyle name="Normal 40 2 17 6" xfId="11137"/>
    <cellStyle name="Normal 40 2 18" xfId="1868"/>
    <cellStyle name="Normal 40 2 18 2" xfId="7347"/>
    <cellStyle name="Normal 40 2 18 2 2" xfId="38953"/>
    <cellStyle name="Normal 40 2 18 2 3" xfId="26096"/>
    <cellStyle name="Normal 40 2 18 2 4" xfId="16721"/>
    <cellStyle name="Normal 40 2 18 3" xfId="20443"/>
    <cellStyle name="Normal 40 2 18 4" xfId="29819"/>
    <cellStyle name="Normal 40 2 18 5" xfId="33542"/>
    <cellStyle name="Normal 40 2 18 6" xfId="11309"/>
    <cellStyle name="Normal 40 2 19" xfId="1985"/>
    <cellStyle name="Normal 40 2 19 2" xfId="7463"/>
    <cellStyle name="Normal 40 2 19 2 2" xfId="39069"/>
    <cellStyle name="Normal 40 2 19 2 3" xfId="26212"/>
    <cellStyle name="Normal 40 2 19 2 4" xfId="16837"/>
    <cellStyle name="Normal 40 2 19 3" xfId="20559"/>
    <cellStyle name="Normal 40 2 19 4" xfId="29935"/>
    <cellStyle name="Normal 40 2 19 5" xfId="33658"/>
    <cellStyle name="Normal 40 2 19 6" xfId="11425"/>
    <cellStyle name="Normal 40 2 2" xfId="134"/>
    <cellStyle name="Normal 40 2 2 10" xfId="1466"/>
    <cellStyle name="Normal 40 2 2 10 2" xfId="6816"/>
    <cellStyle name="Normal 40 2 2 10 2 2" xfId="38422"/>
    <cellStyle name="Normal 40 2 2 10 2 3" xfId="25565"/>
    <cellStyle name="Normal 40 2 2 10 2 4" xfId="16190"/>
    <cellStyle name="Normal 40 2 2 10 3" xfId="20047"/>
    <cellStyle name="Normal 40 2 2 10 4" xfId="29423"/>
    <cellStyle name="Normal 40 2 2 10 5" xfId="33147"/>
    <cellStyle name="Normal 40 2 2 10 6" xfId="10913"/>
    <cellStyle name="Normal 40 2 2 11" xfId="1598"/>
    <cellStyle name="Normal 40 2 2 11 2" xfId="7078"/>
    <cellStyle name="Normal 40 2 2 11 2 2" xfId="38684"/>
    <cellStyle name="Normal 40 2 2 11 2 3" xfId="25827"/>
    <cellStyle name="Normal 40 2 2 11 2 4" xfId="16452"/>
    <cellStyle name="Normal 40 2 2 11 3" xfId="20174"/>
    <cellStyle name="Normal 40 2 2 11 4" xfId="29550"/>
    <cellStyle name="Normal 40 2 2 11 5" xfId="33273"/>
    <cellStyle name="Normal 40 2 2 11 6" xfId="11040"/>
    <cellStyle name="Normal 40 2 2 12" xfId="1714"/>
    <cellStyle name="Normal 40 2 2 12 2" xfId="7193"/>
    <cellStyle name="Normal 40 2 2 12 2 2" xfId="38799"/>
    <cellStyle name="Normal 40 2 2 12 2 3" xfId="25942"/>
    <cellStyle name="Normal 40 2 2 12 2 4" xfId="16567"/>
    <cellStyle name="Normal 40 2 2 12 3" xfId="20289"/>
    <cellStyle name="Normal 40 2 2 12 4" xfId="29665"/>
    <cellStyle name="Normal 40 2 2 12 5" xfId="33388"/>
    <cellStyle name="Normal 40 2 2 12 6" xfId="11155"/>
    <cellStyle name="Normal 40 2 2 13" xfId="1888"/>
    <cellStyle name="Normal 40 2 2 13 2" xfId="7366"/>
    <cellStyle name="Normal 40 2 2 13 2 2" xfId="38972"/>
    <cellStyle name="Normal 40 2 2 13 2 3" xfId="26115"/>
    <cellStyle name="Normal 40 2 2 13 2 4" xfId="16740"/>
    <cellStyle name="Normal 40 2 2 13 3" xfId="20462"/>
    <cellStyle name="Normal 40 2 2 13 4" xfId="29838"/>
    <cellStyle name="Normal 40 2 2 13 5" xfId="33561"/>
    <cellStyle name="Normal 40 2 2 13 6" xfId="11328"/>
    <cellStyle name="Normal 40 2 2 14" xfId="2006"/>
    <cellStyle name="Normal 40 2 2 14 2" xfId="7483"/>
    <cellStyle name="Normal 40 2 2 14 2 2" xfId="39089"/>
    <cellStyle name="Normal 40 2 2 14 2 3" xfId="26232"/>
    <cellStyle name="Normal 40 2 2 14 2 4" xfId="16857"/>
    <cellStyle name="Normal 40 2 2 14 3" xfId="20579"/>
    <cellStyle name="Normal 40 2 2 14 4" xfId="29955"/>
    <cellStyle name="Normal 40 2 2 14 5" xfId="33678"/>
    <cellStyle name="Normal 40 2 2 14 6" xfId="11445"/>
    <cellStyle name="Normal 40 2 2 15" xfId="2123"/>
    <cellStyle name="Normal 40 2 2 15 2" xfId="7599"/>
    <cellStyle name="Normal 40 2 2 15 2 2" xfId="39205"/>
    <cellStyle name="Normal 40 2 2 15 2 3" xfId="26348"/>
    <cellStyle name="Normal 40 2 2 15 2 4" xfId="16973"/>
    <cellStyle name="Normal 40 2 2 15 3" xfId="20695"/>
    <cellStyle name="Normal 40 2 2 15 4" xfId="30071"/>
    <cellStyle name="Normal 40 2 2 15 5" xfId="33794"/>
    <cellStyle name="Normal 40 2 2 15 6" xfId="11561"/>
    <cellStyle name="Normal 40 2 2 16" xfId="2242"/>
    <cellStyle name="Normal 40 2 2 16 2" xfId="7717"/>
    <cellStyle name="Normal 40 2 2 16 2 2" xfId="39323"/>
    <cellStyle name="Normal 40 2 2 16 2 3" xfId="26466"/>
    <cellStyle name="Normal 40 2 2 16 2 4" xfId="17091"/>
    <cellStyle name="Normal 40 2 2 16 3" xfId="20813"/>
    <cellStyle name="Normal 40 2 2 16 4" xfId="30189"/>
    <cellStyle name="Normal 40 2 2 16 5" xfId="33912"/>
    <cellStyle name="Normal 40 2 2 16 6" xfId="11679"/>
    <cellStyle name="Normal 40 2 2 17" xfId="2361"/>
    <cellStyle name="Normal 40 2 2 17 2" xfId="7835"/>
    <cellStyle name="Normal 40 2 2 17 2 2" xfId="39441"/>
    <cellStyle name="Normal 40 2 2 17 2 3" xfId="26584"/>
    <cellStyle name="Normal 40 2 2 17 2 4" xfId="17209"/>
    <cellStyle name="Normal 40 2 2 17 3" xfId="20931"/>
    <cellStyle name="Normal 40 2 2 17 4" xfId="30307"/>
    <cellStyle name="Normal 40 2 2 17 5" xfId="34030"/>
    <cellStyle name="Normal 40 2 2 17 6" xfId="11797"/>
    <cellStyle name="Normal 40 2 2 18" xfId="2478"/>
    <cellStyle name="Normal 40 2 2 18 2" xfId="7951"/>
    <cellStyle name="Normal 40 2 2 18 2 2" xfId="39557"/>
    <cellStyle name="Normal 40 2 2 18 2 3" xfId="26700"/>
    <cellStyle name="Normal 40 2 2 18 2 4" xfId="17325"/>
    <cellStyle name="Normal 40 2 2 18 3" xfId="21047"/>
    <cellStyle name="Normal 40 2 2 18 4" xfId="30423"/>
    <cellStyle name="Normal 40 2 2 18 5" xfId="34146"/>
    <cellStyle name="Normal 40 2 2 18 6" xfId="11913"/>
    <cellStyle name="Normal 40 2 2 19" xfId="2596"/>
    <cellStyle name="Normal 40 2 2 19 2" xfId="8068"/>
    <cellStyle name="Normal 40 2 2 19 2 2" xfId="39674"/>
    <cellStyle name="Normal 40 2 2 19 2 3" xfId="26817"/>
    <cellStyle name="Normal 40 2 2 19 2 4" xfId="17442"/>
    <cellStyle name="Normal 40 2 2 19 3" xfId="21164"/>
    <cellStyle name="Normal 40 2 2 19 4" xfId="30540"/>
    <cellStyle name="Normal 40 2 2 19 5" xfId="34263"/>
    <cellStyle name="Normal 40 2 2 19 6" xfId="12030"/>
    <cellStyle name="Normal 40 2 2 2" xfId="217"/>
    <cellStyle name="Normal 40 2 2 2 10" xfId="1681"/>
    <cellStyle name="Normal 40 2 2 2 10 2" xfId="7161"/>
    <cellStyle name="Normal 40 2 2 2 10 2 2" xfId="38767"/>
    <cellStyle name="Normal 40 2 2 2 10 2 3" xfId="25910"/>
    <cellStyle name="Normal 40 2 2 2 10 2 4" xfId="16535"/>
    <cellStyle name="Normal 40 2 2 2 10 3" xfId="20257"/>
    <cellStyle name="Normal 40 2 2 2 10 4" xfId="29633"/>
    <cellStyle name="Normal 40 2 2 2 10 5" xfId="33356"/>
    <cellStyle name="Normal 40 2 2 2 10 6" xfId="11123"/>
    <cellStyle name="Normal 40 2 2 2 11" xfId="1797"/>
    <cellStyle name="Normal 40 2 2 2 11 2" xfId="7276"/>
    <cellStyle name="Normal 40 2 2 2 11 2 2" xfId="38882"/>
    <cellStyle name="Normal 40 2 2 2 11 2 3" xfId="26025"/>
    <cellStyle name="Normal 40 2 2 2 11 2 4" xfId="16650"/>
    <cellStyle name="Normal 40 2 2 2 11 3" xfId="20372"/>
    <cellStyle name="Normal 40 2 2 2 11 4" xfId="29748"/>
    <cellStyle name="Normal 40 2 2 2 11 5" xfId="33471"/>
    <cellStyle name="Normal 40 2 2 2 11 6" xfId="11238"/>
    <cellStyle name="Normal 40 2 2 2 12" xfId="1971"/>
    <cellStyle name="Normal 40 2 2 2 12 2" xfId="7449"/>
    <cellStyle name="Normal 40 2 2 2 12 2 2" xfId="39055"/>
    <cellStyle name="Normal 40 2 2 2 12 2 3" xfId="26198"/>
    <cellStyle name="Normal 40 2 2 2 12 2 4" xfId="16823"/>
    <cellStyle name="Normal 40 2 2 2 12 3" xfId="20545"/>
    <cellStyle name="Normal 40 2 2 2 12 4" xfId="29921"/>
    <cellStyle name="Normal 40 2 2 2 12 5" xfId="33644"/>
    <cellStyle name="Normal 40 2 2 2 12 6" xfId="11411"/>
    <cellStyle name="Normal 40 2 2 2 13" xfId="2089"/>
    <cellStyle name="Normal 40 2 2 2 13 2" xfId="7566"/>
    <cellStyle name="Normal 40 2 2 2 13 2 2" xfId="39172"/>
    <cellStyle name="Normal 40 2 2 2 13 2 3" xfId="26315"/>
    <cellStyle name="Normal 40 2 2 2 13 2 4" xfId="16940"/>
    <cellStyle name="Normal 40 2 2 2 13 3" xfId="20662"/>
    <cellStyle name="Normal 40 2 2 2 13 4" xfId="30038"/>
    <cellStyle name="Normal 40 2 2 2 13 5" xfId="33761"/>
    <cellStyle name="Normal 40 2 2 2 13 6" xfId="11528"/>
    <cellStyle name="Normal 40 2 2 2 14" xfId="2206"/>
    <cellStyle name="Normal 40 2 2 2 14 2" xfId="7682"/>
    <cellStyle name="Normal 40 2 2 2 14 2 2" xfId="39288"/>
    <cellStyle name="Normal 40 2 2 2 14 2 3" xfId="26431"/>
    <cellStyle name="Normal 40 2 2 2 14 2 4" xfId="17056"/>
    <cellStyle name="Normal 40 2 2 2 14 3" xfId="20778"/>
    <cellStyle name="Normal 40 2 2 2 14 4" xfId="30154"/>
    <cellStyle name="Normal 40 2 2 2 14 5" xfId="33877"/>
    <cellStyle name="Normal 40 2 2 2 14 6" xfId="11644"/>
    <cellStyle name="Normal 40 2 2 2 15" xfId="2325"/>
    <cellStyle name="Normal 40 2 2 2 15 2" xfId="7800"/>
    <cellStyle name="Normal 40 2 2 2 15 2 2" xfId="39406"/>
    <cellStyle name="Normal 40 2 2 2 15 2 3" xfId="26549"/>
    <cellStyle name="Normal 40 2 2 2 15 2 4" xfId="17174"/>
    <cellStyle name="Normal 40 2 2 2 15 3" xfId="20896"/>
    <cellStyle name="Normal 40 2 2 2 15 4" xfId="30272"/>
    <cellStyle name="Normal 40 2 2 2 15 5" xfId="33995"/>
    <cellStyle name="Normal 40 2 2 2 15 6" xfId="11762"/>
    <cellStyle name="Normal 40 2 2 2 16" xfId="2444"/>
    <cellStyle name="Normal 40 2 2 2 16 2" xfId="7918"/>
    <cellStyle name="Normal 40 2 2 2 16 2 2" xfId="39524"/>
    <cellStyle name="Normal 40 2 2 2 16 2 3" xfId="26667"/>
    <cellStyle name="Normal 40 2 2 2 16 2 4" xfId="17292"/>
    <cellStyle name="Normal 40 2 2 2 16 3" xfId="21014"/>
    <cellStyle name="Normal 40 2 2 2 16 4" xfId="30390"/>
    <cellStyle name="Normal 40 2 2 2 16 5" xfId="34113"/>
    <cellStyle name="Normal 40 2 2 2 16 6" xfId="11880"/>
    <cellStyle name="Normal 40 2 2 2 17" xfId="2561"/>
    <cellStyle name="Normal 40 2 2 2 17 2" xfId="8034"/>
    <cellStyle name="Normal 40 2 2 2 17 2 2" xfId="39640"/>
    <cellStyle name="Normal 40 2 2 2 17 2 3" xfId="26783"/>
    <cellStyle name="Normal 40 2 2 2 17 2 4" xfId="17408"/>
    <cellStyle name="Normal 40 2 2 2 17 3" xfId="21130"/>
    <cellStyle name="Normal 40 2 2 2 17 4" xfId="30506"/>
    <cellStyle name="Normal 40 2 2 2 17 5" xfId="34229"/>
    <cellStyle name="Normal 40 2 2 2 17 6" xfId="11996"/>
    <cellStyle name="Normal 40 2 2 2 18" xfId="2679"/>
    <cellStyle name="Normal 40 2 2 2 18 2" xfId="8151"/>
    <cellStyle name="Normal 40 2 2 2 18 2 2" xfId="39757"/>
    <cellStyle name="Normal 40 2 2 2 18 2 3" xfId="26900"/>
    <cellStyle name="Normal 40 2 2 2 18 2 4" xfId="17525"/>
    <cellStyle name="Normal 40 2 2 2 18 3" xfId="21247"/>
    <cellStyle name="Normal 40 2 2 2 18 4" xfId="30623"/>
    <cellStyle name="Normal 40 2 2 2 18 5" xfId="34346"/>
    <cellStyle name="Normal 40 2 2 2 18 6" xfId="12113"/>
    <cellStyle name="Normal 40 2 2 2 19" xfId="2799"/>
    <cellStyle name="Normal 40 2 2 2 19 2" xfId="8270"/>
    <cellStyle name="Normal 40 2 2 2 19 2 2" xfId="39876"/>
    <cellStyle name="Normal 40 2 2 2 19 2 3" xfId="27019"/>
    <cellStyle name="Normal 40 2 2 2 19 2 4" xfId="17644"/>
    <cellStyle name="Normal 40 2 2 2 19 3" xfId="21366"/>
    <cellStyle name="Normal 40 2 2 2 19 4" xfId="30742"/>
    <cellStyle name="Normal 40 2 2 2 19 5" xfId="34465"/>
    <cellStyle name="Normal 40 2 2 2 19 6" xfId="12232"/>
    <cellStyle name="Normal 40 2 2 2 2" xfId="338"/>
    <cellStyle name="Normal 40 2 2 2 2 2" xfId="679"/>
    <cellStyle name="Normal 40 2 2 2 2 2 2" xfId="5242"/>
    <cellStyle name="Normal 40 2 2 2 2 2 2 2" xfId="6500"/>
    <cellStyle name="Normal 40 2 2 2 2 2 2 2 2" xfId="38108"/>
    <cellStyle name="Normal 40 2 2 2 2 2 2 2 3" xfId="25251"/>
    <cellStyle name="Normal 40 2 2 2 2 2 2 2 4" xfId="15876"/>
    <cellStyle name="Normal 40 2 2 2 2 2 2 3" xfId="36850"/>
    <cellStyle name="Normal 40 2 2 2 2 2 2 4" xfId="23993"/>
    <cellStyle name="Normal 40 2 2 2 2 2 2 5" xfId="14618"/>
    <cellStyle name="Normal 40 2 2 2 2 2 3" xfId="5840"/>
    <cellStyle name="Normal 40 2 2 2 2 2 3 2" xfId="37448"/>
    <cellStyle name="Normal 40 2 2 2 2 2 3 3" xfId="24591"/>
    <cellStyle name="Normal 40 2 2 2 2 2 3 4" xfId="15216"/>
    <cellStyle name="Normal 40 2 2 2 2 2 4" xfId="4580"/>
    <cellStyle name="Normal 40 2 2 2 2 2 4 2" xfId="36194"/>
    <cellStyle name="Normal 40 2 2 2 2 2 4 3" xfId="23336"/>
    <cellStyle name="Normal 40 2 2 2 2 2 4 4" xfId="13961"/>
    <cellStyle name="Normal 40 2 2 2 2 2 5" xfId="32389"/>
    <cellStyle name="Normal 40 2 2 2 2 2 6" xfId="22748"/>
    <cellStyle name="Normal 40 2 2 2 2 2 7" xfId="10133"/>
    <cellStyle name="Normal 40 2 2 2 2 3" xfId="5241"/>
    <cellStyle name="Normal 40 2 2 2 2 3 2" xfId="6499"/>
    <cellStyle name="Normal 40 2 2 2 2 3 2 2" xfId="38107"/>
    <cellStyle name="Normal 40 2 2 2 2 3 2 3" xfId="25250"/>
    <cellStyle name="Normal 40 2 2 2 2 3 2 4" xfId="15875"/>
    <cellStyle name="Normal 40 2 2 2 2 3 3" xfId="36849"/>
    <cellStyle name="Normal 40 2 2 2 2 3 4" xfId="23992"/>
    <cellStyle name="Normal 40 2 2 2 2 3 5" xfId="14617"/>
    <cellStyle name="Normal 40 2 2 2 2 4" xfId="5614"/>
    <cellStyle name="Normal 40 2 2 2 2 4 2" xfId="37222"/>
    <cellStyle name="Normal 40 2 2 2 2 4 3" xfId="24365"/>
    <cellStyle name="Normal 40 2 2 2 2 4 4" xfId="14990"/>
    <cellStyle name="Normal 40 2 2 2 2 5" xfId="4354"/>
    <cellStyle name="Normal 40 2 2 2 2 5 2" xfId="35968"/>
    <cellStyle name="Normal 40 2 2 2 2 5 3" xfId="23110"/>
    <cellStyle name="Normal 40 2 2 2 2 5 4" xfId="13735"/>
    <cellStyle name="Normal 40 2 2 2 2 6" xfId="19267"/>
    <cellStyle name="Normal 40 2 2 2 2 7" xfId="28643"/>
    <cellStyle name="Normal 40 2 2 2 2 8" xfId="32148"/>
    <cellStyle name="Normal 40 2 2 2 2 9" xfId="9796"/>
    <cellStyle name="Normal 40 2 2 2 20" xfId="2914"/>
    <cellStyle name="Normal 40 2 2 2 20 2" xfId="8384"/>
    <cellStyle name="Normal 40 2 2 2 20 2 2" xfId="39990"/>
    <cellStyle name="Normal 40 2 2 2 20 2 3" xfId="27133"/>
    <cellStyle name="Normal 40 2 2 2 20 2 4" xfId="17758"/>
    <cellStyle name="Normal 40 2 2 2 20 3" xfId="21480"/>
    <cellStyle name="Normal 40 2 2 2 20 4" xfId="30856"/>
    <cellStyle name="Normal 40 2 2 2 20 5" xfId="34579"/>
    <cellStyle name="Normal 40 2 2 2 20 6" xfId="12346"/>
    <cellStyle name="Normal 40 2 2 2 21" xfId="3029"/>
    <cellStyle name="Normal 40 2 2 2 21 2" xfId="8498"/>
    <cellStyle name="Normal 40 2 2 2 21 2 2" xfId="40104"/>
    <cellStyle name="Normal 40 2 2 2 21 2 3" xfId="27247"/>
    <cellStyle name="Normal 40 2 2 2 21 2 4" xfId="17872"/>
    <cellStyle name="Normal 40 2 2 2 21 3" xfId="21594"/>
    <cellStyle name="Normal 40 2 2 2 21 4" xfId="30970"/>
    <cellStyle name="Normal 40 2 2 2 21 5" xfId="34693"/>
    <cellStyle name="Normal 40 2 2 2 21 6" xfId="12460"/>
    <cellStyle name="Normal 40 2 2 2 22" xfId="3144"/>
    <cellStyle name="Normal 40 2 2 2 22 2" xfId="8612"/>
    <cellStyle name="Normal 40 2 2 2 22 2 2" xfId="40218"/>
    <cellStyle name="Normal 40 2 2 2 22 2 3" xfId="27361"/>
    <cellStyle name="Normal 40 2 2 2 22 2 4" xfId="17986"/>
    <cellStyle name="Normal 40 2 2 2 22 3" xfId="21708"/>
    <cellStyle name="Normal 40 2 2 2 22 4" xfId="31084"/>
    <cellStyle name="Normal 40 2 2 2 22 5" xfId="34807"/>
    <cellStyle name="Normal 40 2 2 2 22 6" xfId="12574"/>
    <cellStyle name="Normal 40 2 2 2 23" xfId="3259"/>
    <cellStyle name="Normal 40 2 2 2 23 2" xfId="8726"/>
    <cellStyle name="Normal 40 2 2 2 23 2 2" xfId="40332"/>
    <cellStyle name="Normal 40 2 2 2 23 2 3" xfId="27475"/>
    <cellStyle name="Normal 40 2 2 2 23 2 4" xfId="18100"/>
    <cellStyle name="Normal 40 2 2 2 23 3" xfId="21822"/>
    <cellStyle name="Normal 40 2 2 2 23 4" xfId="31198"/>
    <cellStyle name="Normal 40 2 2 2 23 5" xfId="34921"/>
    <cellStyle name="Normal 40 2 2 2 23 6" xfId="12688"/>
    <cellStyle name="Normal 40 2 2 2 24" xfId="3374"/>
    <cellStyle name="Normal 40 2 2 2 24 2" xfId="8840"/>
    <cellStyle name="Normal 40 2 2 2 24 2 2" xfId="40446"/>
    <cellStyle name="Normal 40 2 2 2 24 2 3" xfId="27589"/>
    <cellStyle name="Normal 40 2 2 2 24 2 4" xfId="18214"/>
    <cellStyle name="Normal 40 2 2 2 24 3" xfId="21936"/>
    <cellStyle name="Normal 40 2 2 2 24 4" xfId="31312"/>
    <cellStyle name="Normal 40 2 2 2 24 5" xfId="35035"/>
    <cellStyle name="Normal 40 2 2 2 24 6" xfId="12802"/>
    <cellStyle name="Normal 40 2 2 2 25" xfId="3492"/>
    <cellStyle name="Normal 40 2 2 2 25 2" xfId="8957"/>
    <cellStyle name="Normal 40 2 2 2 25 2 2" xfId="40563"/>
    <cellStyle name="Normal 40 2 2 2 25 2 3" xfId="27706"/>
    <cellStyle name="Normal 40 2 2 2 25 2 4" xfId="18331"/>
    <cellStyle name="Normal 40 2 2 2 25 3" xfId="22053"/>
    <cellStyle name="Normal 40 2 2 2 25 4" xfId="31429"/>
    <cellStyle name="Normal 40 2 2 2 25 5" xfId="35152"/>
    <cellStyle name="Normal 40 2 2 2 25 6" xfId="12919"/>
    <cellStyle name="Normal 40 2 2 2 26" xfId="3612"/>
    <cellStyle name="Normal 40 2 2 2 26 2" xfId="9076"/>
    <cellStyle name="Normal 40 2 2 2 26 2 2" xfId="40682"/>
    <cellStyle name="Normal 40 2 2 2 26 2 3" xfId="27825"/>
    <cellStyle name="Normal 40 2 2 2 26 2 4" xfId="18450"/>
    <cellStyle name="Normal 40 2 2 2 26 3" xfId="22172"/>
    <cellStyle name="Normal 40 2 2 2 26 4" xfId="31548"/>
    <cellStyle name="Normal 40 2 2 2 26 5" xfId="35271"/>
    <cellStyle name="Normal 40 2 2 2 26 6" xfId="13038"/>
    <cellStyle name="Normal 40 2 2 2 27" xfId="3744"/>
    <cellStyle name="Normal 40 2 2 2 27 2" xfId="9207"/>
    <cellStyle name="Normal 40 2 2 2 27 2 2" xfId="40813"/>
    <cellStyle name="Normal 40 2 2 2 27 2 3" xfId="27956"/>
    <cellStyle name="Normal 40 2 2 2 27 2 4" xfId="18581"/>
    <cellStyle name="Normal 40 2 2 2 27 3" xfId="22303"/>
    <cellStyle name="Normal 40 2 2 2 27 4" xfId="31679"/>
    <cellStyle name="Normal 40 2 2 2 27 5" xfId="35402"/>
    <cellStyle name="Normal 40 2 2 2 27 6" xfId="13169"/>
    <cellStyle name="Normal 40 2 2 2 28" xfId="3860"/>
    <cellStyle name="Normal 40 2 2 2 28 2" xfId="9322"/>
    <cellStyle name="Normal 40 2 2 2 28 2 2" xfId="40928"/>
    <cellStyle name="Normal 40 2 2 2 28 2 3" xfId="28071"/>
    <cellStyle name="Normal 40 2 2 2 28 2 4" xfId="18696"/>
    <cellStyle name="Normal 40 2 2 2 28 3" xfId="22418"/>
    <cellStyle name="Normal 40 2 2 2 28 4" xfId="31794"/>
    <cellStyle name="Normal 40 2 2 2 28 5" xfId="35517"/>
    <cellStyle name="Normal 40 2 2 2 28 6" xfId="13284"/>
    <cellStyle name="Normal 40 2 2 2 29" xfId="3975"/>
    <cellStyle name="Normal 40 2 2 2 29 2" xfId="9436"/>
    <cellStyle name="Normal 40 2 2 2 29 2 2" xfId="41042"/>
    <cellStyle name="Normal 40 2 2 2 29 2 3" xfId="28185"/>
    <cellStyle name="Normal 40 2 2 2 29 2 4" xfId="18810"/>
    <cellStyle name="Normal 40 2 2 2 29 3" xfId="22532"/>
    <cellStyle name="Normal 40 2 2 2 29 4" xfId="31908"/>
    <cellStyle name="Normal 40 2 2 2 29 5" xfId="35631"/>
    <cellStyle name="Normal 40 2 2 2 29 6" xfId="13398"/>
    <cellStyle name="Normal 40 2 2 2 3" xfId="855"/>
    <cellStyle name="Normal 40 2 2 2 3 2" xfId="5243"/>
    <cellStyle name="Normal 40 2 2 2 3 2 2" xfId="6501"/>
    <cellStyle name="Normal 40 2 2 2 3 2 2 2" xfId="38109"/>
    <cellStyle name="Normal 40 2 2 2 3 2 2 3" xfId="25252"/>
    <cellStyle name="Normal 40 2 2 2 3 2 2 4" xfId="15877"/>
    <cellStyle name="Normal 40 2 2 2 3 2 3" xfId="36851"/>
    <cellStyle name="Normal 40 2 2 2 3 2 4" xfId="23994"/>
    <cellStyle name="Normal 40 2 2 2 3 2 5" xfId="14619"/>
    <cellStyle name="Normal 40 2 2 2 3 3" xfId="5841"/>
    <cellStyle name="Normal 40 2 2 2 3 3 2" xfId="37449"/>
    <cellStyle name="Normal 40 2 2 2 3 3 3" xfId="24592"/>
    <cellStyle name="Normal 40 2 2 2 3 3 4" xfId="15217"/>
    <cellStyle name="Normal 40 2 2 2 3 4" xfId="4581"/>
    <cellStyle name="Normal 40 2 2 2 3 4 2" xfId="36195"/>
    <cellStyle name="Normal 40 2 2 2 3 4 3" xfId="23337"/>
    <cellStyle name="Normal 40 2 2 2 3 4 4" xfId="13962"/>
    <cellStyle name="Normal 40 2 2 2 3 5" xfId="19442"/>
    <cellStyle name="Normal 40 2 2 2 3 6" xfId="28818"/>
    <cellStyle name="Normal 40 2 2 2 3 7" xfId="32269"/>
    <cellStyle name="Normal 40 2 2 2 3 8" xfId="10308"/>
    <cellStyle name="Normal 40 2 2 2 30" xfId="579"/>
    <cellStyle name="Normal 40 2 2 2 30 2" xfId="9556"/>
    <cellStyle name="Normal 40 2 2 2 30 2 2" xfId="41162"/>
    <cellStyle name="Normal 40 2 2 2 30 2 3" xfId="28305"/>
    <cellStyle name="Normal 40 2 2 2 30 2 4" xfId="18930"/>
    <cellStyle name="Normal 40 2 2 2 30 3" xfId="22652"/>
    <cellStyle name="Normal 40 2 2 2 30 4" xfId="28546"/>
    <cellStyle name="Normal 40 2 2 2 30 5" xfId="32510"/>
    <cellStyle name="Normal 40 2 2 2 30 6" xfId="10036"/>
    <cellStyle name="Normal 40 2 2 2 31" xfId="458"/>
    <cellStyle name="Normal 40 2 2 2 31 2" xfId="6909"/>
    <cellStyle name="Normal 40 2 2 2 31 2 2" xfId="38515"/>
    <cellStyle name="Normal 40 2 2 2 31 2 3" xfId="25658"/>
    <cellStyle name="Normal 40 2 2 2 31 2 4" xfId="16283"/>
    <cellStyle name="Normal 40 2 2 2 31 3" xfId="19170"/>
    <cellStyle name="Normal 40 2 2 2 31 4" xfId="9916"/>
    <cellStyle name="Normal 40 2 2 2 32" xfId="4140"/>
    <cellStyle name="Normal 40 2 2 2 32 2" xfId="35754"/>
    <cellStyle name="Normal 40 2 2 2 32 3" xfId="22896"/>
    <cellStyle name="Normal 40 2 2 2 32 4" xfId="13521"/>
    <cellStyle name="Normal 40 2 2 2 33" xfId="19050"/>
    <cellStyle name="Normal 40 2 2 2 34" xfId="28426"/>
    <cellStyle name="Normal 40 2 2 2 35" xfId="32028"/>
    <cellStyle name="Normal 40 2 2 2 36" xfId="9676"/>
    <cellStyle name="Normal 40 2 2 2 4" xfId="972"/>
    <cellStyle name="Normal 40 2 2 2 4 2" xfId="5244"/>
    <cellStyle name="Normal 40 2 2 2 4 2 2" xfId="6502"/>
    <cellStyle name="Normal 40 2 2 2 4 2 2 2" xfId="38110"/>
    <cellStyle name="Normal 40 2 2 2 4 2 2 3" xfId="25253"/>
    <cellStyle name="Normal 40 2 2 2 4 2 2 4" xfId="15878"/>
    <cellStyle name="Normal 40 2 2 2 4 2 3" xfId="36852"/>
    <cellStyle name="Normal 40 2 2 2 4 2 4" xfId="23995"/>
    <cellStyle name="Normal 40 2 2 2 4 2 5" xfId="14620"/>
    <cellStyle name="Normal 40 2 2 2 4 3" xfId="6001"/>
    <cellStyle name="Normal 40 2 2 2 4 3 2" xfId="37609"/>
    <cellStyle name="Normal 40 2 2 2 4 3 3" xfId="24752"/>
    <cellStyle name="Normal 40 2 2 2 4 3 4" xfId="15377"/>
    <cellStyle name="Normal 40 2 2 2 4 4" xfId="4742"/>
    <cellStyle name="Normal 40 2 2 2 4 4 2" xfId="36353"/>
    <cellStyle name="Normal 40 2 2 2 4 4 3" xfId="23496"/>
    <cellStyle name="Normal 40 2 2 2 4 4 4" xfId="14121"/>
    <cellStyle name="Normal 40 2 2 2 4 5" xfId="19558"/>
    <cellStyle name="Normal 40 2 2 2 4 6" xfId="28934"/>
    <cellStyle name="Normal 40 2 2 2 4 7" xfId="32658"/>
    <cellStyle name="Normal 40 2 2 2 4 8" xfId="10424"/>
    <cellStyle name="Normal 40 2 2 2 5" xfId="1088"/>
    <cellStyle name="Normal 40 2 2 2 5 2" xfId="6498"/>
    <cellStyle name="Normal 40 2 2 2 5 2 2" xfId="38106"/>
    <cellStyle name="Normal 40 2 2 2 5 2 3" xfId="25249"/>
    <cellStyle name="Normal 40 2 2 2 5 2 4" xfId="15874"/>
    <cellStyle name="Normal 40 2 2 2 5 3" xfId="5240"/>
    <cellStyle name="Normal 40 2 2 2 5 3 2" xfId="36848"/>
    <cellStyle name="Normal 40 2 2 2 5 3 3" xfId="23991"/>
    <cellStyle name="Normal 40 2 2 2 5 3 4" xfId="14616"/>
    <cellStyle name="Normal 40 2 2 2 5 4" xfId="19673"/>
    <cellStyle name="Normal 40 2 2 2 5 5" xfId="29049"/>
    <cellStyle name="Normal 40 2 2 2 5 6" xfId="32773"/>
    <cellStyle name="Normal 40 2 2 2 5 7" xfId="10539"/>
    <cellStyle name="Normal 40 2 2 2 6" xfId="1204"/>
    <cellStyle name="Normal 40 2 2 2 6 2" xfId="6893"/>
    <cellStyle name="Normal 40 2 2 2 6 2 2" xfId="38499"/>
    <cellStyle name="Normal 40 2 2 2 6 2 3" xfId="25642"/>
    <cellStyle name="Normal 40 2 2 2 6 2 4" xfId="16267"/>
    <cellStyle name="Normal 40 2 2 2 6 3" xfId="4257"/>
    <cellStyle name="Normal 40 2 2 2 6 3 2" xfId="35871"/>
    <cellStyle name="Normal 40 2 2 2 6 3 3" xfId="23013"/>
    <cellStyle name="Normal 40 2 2 2 6 3 4" xfId="13638"/>
    <cellStyle name="Normal 40 2 2 2 6 4" xfId="19788"/>
    <cellStyle name="Normal 40 2 2 2 6 5" xfId="29164"/>
    <cellStyle name="Normal 40 2 2 2 6 6" xfId="32888"/>
    <cellStyle name="Normal 40 2 2 2 6 7" xfId="10654"/>
    <cellStyle name="Normal 40 2 2 2 7" xfId="1319"/>
    <cellStyle name="Normal 40 2 2 2 7 2" xfId="5513"/>
    <cellStyle name="Normal 40 2 2 2 7 2 2" xfId="37121"/>
    <cellStyle name="Normal 40 2 2 2 7 2 3" xfId="24264"/>
    <cellStyle name="Normal 40 2 2 2 7 2 4" xfId="14889"/>
    <cellStyle name="Normal 40 2 2 2 7 3" xfId="19902"/>
    <cellStyle name="Normal 40 2 2 2 7 4" xfId="29278"/>
    <cellStyle name="Normal 40 2 2 2 7 5" xfId="33002"/>
    <cellStyle name="Normal 40 2 2 2 7 6" xfId="10768"/>
    <cellStyle name="Normal 40 2 2 2 8" xfId="1434"/>
    <cellStyle name="Normal 40 2 2 2 8 2" xfId="6967"/>
    <cellStyle name="Normal 40 2 2 2 8 2 2" xfId="38573"/>
    <cellStyle name="Normal 40 2 2 2 8 2 3" xfId="25716"/>
    <cellStyle name="Normal 40 2 2 2 8 2 4" xfId="16341"/>
    <cellStyle name="Normal 40 2 2 2 8 3" xfId="20016"/>
    <cellStyle name="Normal 40 2 2 2 8 4" xfId="29392"/>
    <cellStyle name="Normal 40 2 2 2 8 5" xfId="33116"/>
    <cellStyle name="Normal 40 2 2 2 8 6" xfId="10882"/>
    <cellStyle name="Normal 40 2 2 2 9" xfId="1549"/>
    <cellStyle name="Normal 40 2 2 2 9 2" xfId="7045"/>
    <cellStyle name="Normal 40 2 2 2 9 2 2" xfId="38651"/>
    <cellStyle name="Normal 40 2 2 2 9 2 3" xfId="25794"/>
    <cellStyle name="Normal 40 2 2 2 9 2 4" xfId="16419"/>
    <cellStyle name="Normal 40 2 2 2 9 3" xfId="20130"/>
    <cellStyle name="Normal 40 2 2 2 9 4" xfId="29506"/>
    <cellStyle name="Normal 40 2 2 2 9 5" xfId="33230"/>
    <cellStyle name="Normal 40 2 2 2 9 6" xfId="10996"/>
    <cellStyle name="Normal 40 2 2 20" xfId="2716"/>
    <cellStyle name="Normal 40 2 2 20 2" xfId="8187"/>
    <cellStyle name="Normal 40 2 2 20 2 2" xfId="39793"/>
    <cellStyle name="Normal 40 2 2 20 2 3" xfId="26936"/>
    <cellStyle name="Normal 40 2 2 20 2 4" xfId="17561"/>
    <cellStyle name="Normal 40 2 2 20 3" xfId="21283"/>
    <cellStyle name="Normal 40 2 2 20 4" xfId="30659"/>
    <cellStyle name="Normal 40 2 2 20 5" xfId="34382"/>
    <cellStyle name="Normal 40 2 2 20 6" xfId="12149"/>
    <cellStyle name="Normal 40 2 2 21" xfId="2831"/>
    <cellStyle name="Normal 40 2 2 21 2" xfId="8301"/>
    <cellStyle name="Normal 40 2 2 21 2 2" xfId="39907"/>
    <cellStyle name="Normal 40 2 2 21 2 3" xfId="27050"/>
    <cellStyle name="Normal 40 2 2 21 2 4" xfId="17675"/>
    <cellStyle name="Normal 40 2 2 21 3" xfId="21397"/>
    <cellStyle name="Normal 40 2 2 21 4" xfId="30773"/>
    <cellStyle name="Normal 40 2 2 21 5" xfId="34496"/>
    <cellStyle name="Normal 40 2 2 21 6" xfId="12263"/>
    <cellStyle name="Normal 40 2 2 22" xfId="2946"/>
    <cellStyle name="Normal 40 2 2 22 2" xfId="8415"/>
    <cellStyle name="Normal 40 2 2 22 2 2" xfId="40021"/>
    <cellStyle name="Normal 40 2 2 22 2 3" xfId="27164"/>
    <cellStyle name="Normal 40 2 2 22 2 4" xfId="17789"/>
    <cellStyle name="Normal 40 2 2 22 3" xfId="21511"/>
    <cellStyle name="Normal 40 2 2 22 4" xfId="30887"/>
    <cellStyle name="Normal 40 2 2 22 5" xfId="34610"/>
    <cellStyle name="Normal 40 2 2 22 6" xfId="12377"/>
    <cellStyle name="Normal 40 2 2 23" xfId="3061"/>
    <cellStyle name="Normal 40 2 2 23 2" xfId="8529"/>
    <cellStyle name="Normal 40 2 2 23 2 2" xfId="40135"/>
    <cellStyle name="Normal 40 2 2 23 2 3" xfId="27278"/>
    <cellStyle name="Normal 40 2 2 23 2 4" xfId="17903"/>
    <cellStyle name="Normal 40 2 2 23 3" xfId="21625"/>
    <cellStyle name="Normal 40 2 2 23 4" xfId="31001"/>
    <cellStyle name="Normal 40 2 2 23 5" xfId="34724"/>
    <cellStyle name="Normal 40 2 2 23 6" xfId="12491"/>
    <cellStyle name="Normal 40 2 2 24" xfId="3176"/>
    <cellStyle name="Normal 40 2 2 24 2" xfId="8643"/>
    <cellStyle name="Normal 40 2 2 24 2 2" xfId="40249"/>
    <cellStyle name="Normal 40 2 2 24 2 3" xfId="27392"/>
    <cellStyle name="Normal 40 2 2 24 2 4" xfId="18017"/>
    <cellStyle name="Normal 40 2 2 24 3" xfId="21739"/>
    <cellStyle name="Normal 40 2 2 24 4" xfId="31115"/>
    <cellStyle name="Normal 40 2 2 24 5" xfId="34838"/>
    <cellStyle name="Normal 40 2 2 24 6" xfId="12605"/>
    <cellStyle name="Normal 40 2 2 25" xfId="3291"/>
    <cellStyle name="Normal 40 2 2 25 2" xfId="8757"/>
    <cellStyle name="Normal 40 2 2 25 2 2" xfId="40363"/>
    <cellStyle name="Normal 40 2 2 25 2 3" xfId="27506"/>
    <cellStyle name="Normal 40 2 2 25 2 4" xfId="18131"/>
    <cellStyle name="Normal 40 2 2 25 3" xfId="21853"/>
    <cellStyle name="Normal 40 2 2 25 4" xfId="31229"/>
    <cellStyle name="Normal 40 2 2 25 5" xfId="34952"/>
    <cellStyle name="Normal 40 2 2 25 6" xfId="12719"/>
    <cellStyle name="Normal 40 2 2 26" xfId="3409"/>
    <cellStyle name="Normal 40 2 2 26 2" xfId="8874"/>
    <cellStyle name="Normal 40 2 2 26 2 2" xfId="40480"/>
    <cellStyle name="Normal 40 2 2 26 2 3" xfId="27623"/>
    <cellStyle name="Normal 40 2 2 26 2 4" xfId="18248"/>
    <cellStyle name="Normal 40 2 2 26 3" xfId="21970"/>
    <cellStyle name="Normal 40 2 2 26 4" xfId="31346"/>
    <cellStyle name="Normal 40 2 2 26 5" xfId="35069"/>
    <cellStyle name="Normal 40 2 2 26 6" xfId="12836"/>
    <cellStyle name="Normal 40 2 2 27" xfId="3529"/>
    <cellStyle name="Normal 40 2 2 27 2" xfId="8993"/>
    <cellStyle name="Normal 40 2 2 27 2 2" xfId="40599"/>
    <cellStyle name="Normal 40 2 2 27 2 3" xfId="27742"/>
    <cellStyle name="Normal 40 2 2 27 2 4" xfId="18367"/>
    <cellStyle name="Normal 40 2 2 27 3" xfId="22089"/>
    <cellStyle name="Normal 40 2 2 27 4" xfId="31465"/>
    <cellStyle name="Normal 40 2 2 27 5" xfId="35188"/>
    <cellStyle name="Normal 40 2 2 27 6" xfId="12955"/>
    <cellStyle name="Normal 40 2 2 28" xfId="3661"/>
    <cellStyle name="Normal 40 2 2 28 2" xfId="9124"/>
    <cellStyle name="Normal 40 2 2 28 2 2" xfId="40730"/>
    <cellStyle name="Normal 40 2 2 28 2 3" xfId="27873"/>
    <cellStyle name="Normal 40 2 2 28 2 4" xfId="18498"/>
    <cellStyle name="Normal 40 2 2 28 3" xfId="22220"/>
    <cellStyle name="Normal 40 2 2 28 4" xfId="31596"/>
    <cellStyle name="Normal 40 2 2 28 5" xfId="35319"/>
    <cellStyle name="Normal 40 2 2 28 6" xfId="13086"/>
    <cellStyle name="Normal 40 2 2 29" xfId="3777"/>
    <cellStyle name="Normal 40 2 2 29 2" xfId="9239"/>
    <cellStyle name="Normal 40 2 2 29 2 2" xfId="40845"/>
    <cellStyle name="Normal 40 2 2 29 2 3" xfId="27988"/>
    <cellStyle name="Normal 40 2 2 29 2 4" xfId="18613"/>
    <cellStyle name="Normal 40 2 2 29 3" xfId="22335"/>
    <cellStyle name="Normal 40 2 2 29 4" xfId="31711"/>
    <cellStyle name="Normal 40 2 2 29 5" xfId="35434"/>
    <cellStyle name="Normal 40 2 2 29 6" xfId="13201"/>
    <cellStyle name="Normal 40 2 2 3" xfId="255"/>
    <cellStyle name="Normal 40 2 2 3 2" xfId="609"/>
    <cellStyle name="Normal 40 2 2 3 2 2" xfId="5246"/>
    <cellStyle name="Normal 40 2 2 3 2 2 2" xfId="6504"/>
    <cellStyle name="Normal 40 2 2 3 2 2 2 2" xfId="38112"/>
    <cellStyle name="Normal 40 2 2 3 2 2 2 3" xfId="25255"/>
    <cellStyle name="Normal 40 2 2 3 2 2 2 4" xfId="15880"/>
    <cellStyle name="Normal 40 2 2 3 2 2 3" xfId="36854"/>
    <cellStyle name="Normal 40 2 2 3 2 2 4" xfId="23997"/>
    <cellStyle name="Normal 40 2 2 3 2 2 5" xfId="14622"/>
    <cellStyle name="Normal 40 2 2 3 2 3" xfId="5842"/>
    <cellStyle name="Normal 40 2 2 3 2 3 2" xfId="37450"/>
    <cellStyle name="Normal 40 2 2 3 2 3 3" xfId="24593"/>
    <cellStyle name="Normal 40 2 2 3 2 3 4" xfId="15218"/>
    <cellStyle name="Normal 40 2 2 3 2 4" xfId="4582"/>
    <cellStyle name="Normal 40 2 2 3 2 4 2" xfId="36196"/>
    <cellStyle name="Normal 40 2 2 3 2 4 3" xfId="23338"/>
    <cellStyle name="Normal 40 2 2 3 2 4 4" xfId="13963"/>
    <cellStyle name="Normal 40 2 2 3 2 5" xfId="32306"/>
    <cellStyle name="Normal 40 2 2 3 2 6" xfId="22749"/>
    <cellStyle name="Normal 40 2 2 3 2 7" xfId="10065"/>
    <cellStyle name="Normal 40 2 2 3 3" xfId="5245"/>
    <cellStyle name="Normal 40 2 2 3 3 2" xfId="6503"/>
    <cellStyle name="Normal 40 2 2 3 3 2 2" xfId="38111"/>
    <cellStyle name="Normal 40 2 2 3 3 2 3" xfId="25254"/>
    <cellStyle name="Normal 40 2 2 3 3 2 4" xfId="15879"/>
    <cellStyle name="Normal 40 2 2 3 3 3" xfId="36853"/>
    <cellStyle name="Normal 40 2 2 3 3 4" xfId="23996"/>
    <cellStyle name="Normal 40 2 2 3 3 5" xfId="14621"/>
    <cellStyle name="Normal 40 2 2 3 4" xfId="5544"/>
    <cellStyle name="Normal 40 2 2 3 4 2" xfId="37152"/>
    <cellStyle name="Normal 40 2 2 3 4 3" xfId="24295"/>
    <cellStyle name="Normal 40 2 2 3 4 4" xfId="14920"/>
    <cellStyle name="Normal 40 2 2 3 5" xfId="4286"/>
    <cellStyle name="Normal 40 2 2 3 5 2" xfId="35900"/>
    <cellStyle name="Normal 40 2 2 3 5 3" xfId="23042"/>
    <cellStyle name="Normal 40 2 2 3 5 4" xfId="13667"/>
    <cellStyle name="Normal 40 2 2 3 6" xfId="19199"/>
    <cellStyle name="Normal 40 2 2 3 7" xfId="28575"/>
    <cellStyle name="Normal 40 2 2 3 8" xfId="32065"/>
    <cellStyle name="Normal 40 2 2 3 9" xfId="9713"/>
    <cellStyle name="Normal 40 2 2 30" xfId="3892"/>
    <cellStyle name="Normal 40 2 2 30 2" xfId="9353"/>
    <cellStyle name="Normal 40 2 2 30 2 2" xfId="40959"/>
    <cellStyle name="Normal 40 2 2 30 2 3" xfId="28102"/>
    <cellStyle name="Normal 40 2 2 30 2 4" xfId="18727"/>
    <cellStyle name="Normal 40 2 2 30 3" xfId="22449"/>
    <cellStyle name="Normal 40 2 2 30 4" xfId="31825"/>
    <cellStyle name="Normal 40 2 2 30 5" xfId="35548"/>
    <cellStyle name="Normal 40 2 2 30 6" xfId="13315"/>
    <cellStyle name="Normal 40 2 2 31" xfId="496"/>
    <cellStyle name="Normal 40 2 2 31 2" xfId="9473"/>
    <cellStyle name="Normal 40 2 2 31 2 2" xfId="41079"/>
    <cellStyle name="Normal 40 2 2 31 2 3" xfId="28222"/>
    <cellStyle name="Normal 40 2 2 31 2 4" xfId="18847"/>
    <cellStyle name="Normal 40 2 2 31 3" xfId="22569"/>
    <cellStyle name="Normal 40 2 2 31 4" xfId="28463"/>
    <cellStyle name="Normal 40 2 2 31 5" xfId="32427"/>
    <cellStyle name="Normal 40 2 2 31 6" xfId="9953"/>
    <cellStyle name="Normal 40 2 2 32" xfId="375"/>
    <cellStyle name="Normal 40 2 2 32 2" xfId="6684"/>
    <cellStyle name="Normal 40 2 2 32 2 2" xfId="38290"/>
    <cellStyle name="Normal 40 2 2 32 2 3" xfId="25433"/>
    <cellStyle name="Normal 40 2 2 32 2 4" xfId="16058"/>
    <cellStyle name="Normal 40 2 2 32 3" xfId="19087"/>
    <cellStyle name="Normal 40 2 2 32 4" xfId="9833"/>
    <cellStyle name="Normal 40 2 2 33" xfId="4057"/>
    <cellStyle name="Normal 40 2 2 33 2" xfId="35671"/>
    <cellStyle name="Normal 40 2 2 33 3" xfId="22813"/>
    <cellStyle name="Normal 40 2 2 33 4" xfId="13438"/>
    <cellStyle name="Normal 40 2 2 34" xfId="18967"/>
    <cellStyle name="Normal 40 2 2 35" xfId="28343"/>
    <cellStyle name="Normal 40 2 2 36" xfId="31945"/>
    <cellStyle name="Normal 40 2 2 37" xfId="9593"/>
    <cellStyle name="Normal 40 2 2 4" xfId="772"/>
    <cellStyle name="Normal 40 2 2 4 2" xfId="5247"/>
    <cellStyle name="Normal 40 2 2 4 2 2" xfId="6505"/>
    <cellStyle name="Normal 40 2 2 4 2 2 2" xfId="38113"/>
    <cellStyle name="Normal 40 2 2 4 2 2 3" xfId="25256"/>
    <cellStyle name="Normal 40 2 2 4 2 2 4" xfId="15881"/>
    <cellStyle name="Normal 40 2 2 4 2 3" xfId="36855"/>
    <cellStyle name="Normal 40 2 2 4 2 4" xfId="23998"/>
    <cellStyle name="Normal 40 2 2 4 2 5" xfId="14623"/>
    <cellStyle name="Normal 40 2 2 4 3" xfId="5843"/>
    <cellStyle name="Normal 40 2 2 4 3 2" xfId="37451"/>
    <cellStyle name="Normal 40 2 2 4 3 3" xfId="24594"/>
    <cellStyle name="Normal 40 2 2 4 3 4" xfId="15219"/>
    <cellStyle name="Normal 40 2 2 4 4" xfId="4583"/>
    <cellStyle name="Normal 40 2 2 4 4 2" xfId="36197"/>
    <cellStyle name="Normal 40 2 2 4 4 3" xfId="23339"/>
    <cellStyle name="Normal 40 2 2 4 4 4" xfId="13964"/>
    <cellStyle name="Normal 40 2 2 4 5" xfId="19359"/>
    <cellStyle name="Normal 40 2 2 4 6" xfId="28735"/>
    <cellStyle name="Normal 40 2 2 4 7" xfId="32186"/>
    <cellStyle name="Normal 40 2 2 4 8" xfId="10225"/>
    <cellStyle name="Normal 40 2 2 5" xfId="889"/>
    <cellStyle name="Normal 40 2 2 5 2" xfId="5248"/>
    <cellStyle name="Normal 40 2 2 5 2 2" xfId="6506"/>
    <cellStyle name="Normal 40 2 2 5 2 2 2" xfId="38114"/>
    <cellStyle name="Normal 40 2 2 5 2 2 3" xfId="25257"/>
    <cellStyle name="Normal 40 2 2 5 2 2 4" xfId="15882"/>
    <cellStyle name="Normal 40 2 2 5 2 3" xfId="36856"/>
    <cellStyle name="Normal 40 2 2 5 2 4" xfId="23999"/>
    <cellStyle name="Normal 40 2 2 5 2 5" xfId="14624"/>
    <cellStyle name="Normal 40 2 2 5 3" xfId="5918"/>
    <cellStyle name="Normal 40 2 2 5 3 2" xfId="37526"/>
    <cellStyle name="Normal 40 2 2 5 3 3" xfId="24669"/>
    <cellStyle name="Normal 40 2 2 5 3 4" xfId="15294"/>
    <cellStyle name="Normal 40 2 2 5 4" xfId="4659"/>
    <cellStyle name="Normal 40 2 2 5 4 2" xfId="36270"/>
    <cellStyle name="Normal 40 2 2 5 4 3" xfId="23413"/>
    <cellStyle name="Normal 40 2 2 5 4 4" xfId="14038"/>
    <cellStyle name="Normal 40 2 2 5 5" xfId="19475"/>
    <cellStyle name="Normal 40 2 2 5 6" xfId="28851"/>
    <cellStyle name="Normal 40 2 2 5 7" xfId="32575"/>
    <cellStyle name="Normal 40 2 2 5 8" xfId="10341"/>
    <cellStyle name="Normal 40 2 2 6" xfId="1005"/>
    <cellStyle name="Normal 40 2 2 6 2" xfId="6497"/>
    <cellStyle name="Normal 40 2 2 6 2 2" xfId="38105"/>
    <cellStyle name="Normal 40 2 2 6 2 3" xfId="25248"/>
    <cellStyle name="Normal 40 2 2 6 2 4" xfId="15873"/>
    <cellStyle name="Normal 40 2 2 6 3" xfId="5239"/>
    <cellStyle name="Normal 40 2 2 6 3 2" xfId="36847"/>
    <cellStyle name="Normal 40 2 2 6 3 3" xfId="23990"/>
    <cellStyle name="Normal 40 2 2 6 3 4" xfId="14615"/>
    <cellStyle name="Normal 40 2 2 6 4" xfId="19590"/>
    <cellStyle name="Normal 40 2 2 6 5" xfId="28966"/>
    <cellStyle name="Normal 40 2 2 6 6" xfId="32690"/>
    <cellStyle name="Normal 40 2 2 6 7" xfId="10456"/>
    <cellStyle name="Normal 40 2 2 7" xfId="1121"/>
    <cellStyle name="Normal 40 2 2 7 2" xfId="7014"/>
    <cellStyle name="Normal 40 2 2 7 2 2" xfId="38620"/>
    <cellStyle name="Normal 40 2 2 7 2 3" xfId="25763"/>
    <cellStyle name="Normal 40 2 2 7 2 4" xfId="16388"/>
    <cellStyle name="Normal 40 2 2 7 3" xfId="4174"/>
    <cellStyle name="Normal 40 2 2 7 3 2" xfId="35788"/>
    <cellStyle name="Normal 40 2 2 7 3 3" xfId="22930"/>
    <cellStyle name="Normal 40 2 2 7 3 4" xfId="13555"/>
    <cellStyle name="Normal 40 2 2 7 4" xfId="19705"/>
    <cellStyle name="Normal 40 2 2 7 5" xfId="29081"/>
    <cellStyle name="Normal 40 2 2 7 6" xfId="32805"/>
    <cellStyle name="Normal 40 2 2 7 7" xfId="10571"/>
    <cellStyle name="Normal 40 2 2 8" xfId="1236"/>
    <cellStyle name="Normal 40 2 2 8 2" xfId="5430"/>
    <cellStyle name="Normal 40 2 2 8 2 2" xfId="37038"/>
    <cellStyle name="Normal 40 2 2 8 2 3" xfId="24181"/>
    <cellStyle name="Normal 40 2 2 8 2 4" xfId="14806"/>
    <cellStyle name="Normal 40 2 2 8 3" xfId="19819"/>
    <cellStyle name="Normal 40 2 2 8 4" xfId="29195"/>
    <cellStyle name="Normal 40 2 2 8 5" xfId="32919"/>
    <cellStyle name="Normal 40 2 2 8 6" xfId="10685"/>
    <cellStyle name="Normal 40 2 2 9" xfId="1351"/>
    <cellStyle name="Normal 40 2 2 9 2" xfId="6949"/>
    <cellStyle name="Normal 40 2 2 9 2 2" xfId="38555"/>
    <cellStyle name="Normal 40 2 2 9 2 3" xfId="25698"/>
    <cellStyle name="Normal 40 2 2 9 2 4" xfId="16323"/>
    <cellStyle name="Normal 40 2 2 9 3" xfId="19933"/>
    <cellStyle name="Normal 40 2 2 9 4" xfId="29309"/>
    <cellStyle name="Normal 40 2 2 9 5" xfId="33033"/>
    <cellStyle name="Normal 40 2 2 9 6" xfId="10799"/>
    <cellStyle name="Normal 40 2 20" xfId="2103"/>
    <cellStyle name="Normal 40 2 20 2" xfId="7580"/>
    <cellStyle name="Normal 40 2 20 2 2" xfId="39186"/>
    <cellStyle name="Normal 40 2 20 2 3" xfId="26329"/>
    <cellStyle name="Normal 40 2 20 2 4" xfId="16954"/>
    <cellStyle name="Normal 40 2 20 3" xfId="20676"/>
    <cellStyle name="Normal 40 2 20 4" xfId="30052"/>
    <cellStyle name="Normal 40 2 20 5" xfId="33775"/>
    <cellStyle name="Normal 40 2 20 6" xfId="11542"/>
    <cellStyle name="Normal 40 2 21" xfId="2221"/>
    <cellStyle name="Normal 40 2 21 2" xfId="7697"/>
    <cellStyle name="Normal 40 2 21 2 2" xfId="39303"/>
    <cellStyle name="Normal 40 2 21 2 3" xfId="26446"/>
    <cellStyle name="Normal 40 2 21 2 4" xfId="17071"/>
    <cellStyle name="Normal 40 2 21 3" xfId="20793"/>
    <cellStyle name="Normal 40 2 21 4" xfId="30169"/>
    <cellStyle name="Normal 40 2 21 5" xfId="33892"/>
    <cellStyle name="Normal 40 2 21 6" xfId="11659"/>
    <cellStyle name="Normal 40 2 22" xfId="2339"/>
    <cellStyle name="Normal 40 2 22 2" xfId="7814"/>
    <cellStyle name="Normal 40 2 22 2 2" xfId="39420"/>
    <cellStyle name="Normal 40 2 22 2 3" xfId="26563"/>
    <cellStyle name="Normal 40 2 22 2 4" xfId="17188"/>
    <cellStyle name="Normal 40 2 22 3" xfId="20910"/>
    <cellStyle name="Normal 40 2 22 4" xfId="30286"/>
    <cellStyle name="Normal 40 2 22 5" xfId="34009"/>
    <cellStyle name="Normal 40 2 22 6" xfId="11776"/>
    <cellStyle name="Normal 40 2 23" xfId="2458"/>
    <cellStyle name="Normal 40 2 23 2" xfId="7932"/>
    <cellStyle name="Normal 40 2 23 2 2" xfId="39538"/>
    <cellStyle name="Normal 40 2 23 2 3" xfId="26681"/>
    <cellStyle name="Normal 40 2 23 2 4" xfId="17306"/>
    <cellStyle name="Normal 40 2 23 3" xfId="21028"/>
    <cellStyle name="Normal 40 2 23 4" xfId="30404"/>
    <cellStyle name="Normal 40 2 23 5" xfId="34127"/>
    <cellStyle name="Normal 40 2 23 6" xfId="11894"/>
    <cellStyle name="Normal 40 2 24" xfId="2576"/>
    <cellStyle name="Normal 40 2 24 2" xfId="8049"/>
    <cellStyle name="Normal 40 2 24 2 2" xfId="39655"/>
    <cellStyle name="Normal 40 2 24 2 3" xfId="26798"/>
    <cellStyle name="Normal 40 2 24 2 4" xfId="17423"/>
    <cellStyle name="Normal 40 2 24 3" xfId="21145"/>
    <cellStyle name="Normal 40 2 24 4" xfId="30521"/>
    <cellStyle name="Normal 40 2 24 5" xfId="34244"/>
    <cellStyle name="Normal 40 2 24 6" xfId="12011"/>
    <cellStyle name="Normal 40 2 25" xfId="2697"/>
    <cellStyle name="Normal 40 2 25 2" xfId="8169"/>
    <cellStyle name="Normal 40 2 25 2 2" xfId="39775"/>
    <cellStyle name="Normal 40 2 25 2 3" xfId="26918"/>
    <cellStyle name="Normal 40 2 25 2 4" xfId="17543"/>
    <cellStyle name="Normal 40 2 25 3" xfId="21265"/>
    <cellStyle name="Normal 40 2 25 4" xfId="30641"/>
    <cellStyle name="Normal 40 2 25 5" xfId="34364"/>
    <cellStyle name="Normal 40 2 25 6" xfId="12131"/>
    <cellStyle name="Normal 40 2 26" xfId="2812"/>
    <cellStyle name="Normal 40 2 26 2" xfId="8283"/>
    <cellStyle name="Normal 40 2 26 2 2" xfId="39889"/>
    <cellStyle name="Normal 40 2 26 2 3" xfId="27032"/>
    <cellStyle name="Normal 40 2 26 2 4" xfId="17657"/>
    <cellStyle name="Normal 40 2 26 3" xfId="21379"/>
    <cellStyle name="Normal 40 2 26 4" xfId="30755"/>
    <cellStyle name="Normal 40 2 26 5" xfId="34478"/>
    <cellStyle name="Normal 40 2 26 6" xfId="12245"/>
    <cellStyle name="Normal 40 2 27" xfId="2927"/>
    <cellStyle name="Normal 40 2 27 2" xfId="8397"/>
    <cellStyle name="Normal 40 2 27 2 2" xfId="40003"/>
    <cellStyle name="Normal 40 2 27 2 3" xfId="27146"/>
    <cellStyle name="Normal 40 2 27 2 4" xfId="17771"/>
    <cellStyle name="Normal 40 2 27 3" xfId="21493"/>
    <cellStyle name="Normal 40 2 27 4" xfId="30869"/>
    <cellStyle name="Normal 40 2 27 5" xfId="34592"/>
    <cellStyle name="Normal 40 2 27 6" xfId="12359"/>
    <cellStyle name="Normal 40 2 28" xfId="3042"/>
    <cellStyle name="Normal 40 2 28 2" xfId="8511"/>
    <cellStyle name="Normal 40 2 28 2 2" xfId="40117"/>
    <cellStyle name="Normal 40 2 28 2 3" xfId="27260"/>
    <cellStyle name="Normal 40 2 28 2 4" xfId="17885"/>
    <cellStyle name="Normal 40 2 28 3" xfId="21607"/>
    <cellStyle name="Normal 40 2 28 4" xfId="30983"/>
    <cellStyle name="Normal 40 2 28 5" xfId="34706"/>
    <cellStyle name="Normal 40 2 28 6" xfId="12473"/>
    <cellStyle name="Normal 40 2 29" xfId="3157"/>
    <cellStyle name="Normal 40 2 29 2" xfId="8625"/>
    <cellStyle name="Normal 40 2 29 2 2" xfId="40231"/>
    <cellStyle name="Normal 40 2 29 2 3" xfId="27374"/>
    <cellStyle name="Normal 40 2 29 2 4" xfId="17999"/>
    <cellStyle name="Normal 40 2 29 3" xfId="21721"/>
    <cellStyle name="Normal 40 2 29 4" xfId="31097"/>
    <cellStyle name="Normal 40 2 29 5" xfId="34820"/>
    <cellStyle name="Normal 40 2 29 6" xfId="12587"/>
    <cellStyle name="Normal 40 2 3" xfId="141"/>
    <cellStyle name="Normal 40 2 3 10" xfId="1473"/>
    <cellStyle name="Normal 40 2 3 10 2" xfId="6803"/>
    <cellStyle name="Normal 40 2 3 10 2 2" xfId="38409"/>
    <cellStyle name="Normal 40 2 3 10 2 3" xfId="25552"/>
    <cellStyle name="Normal 40 2 3 10 2 4" xfId="16177"/>
    <cellStyle name="Normal 40 2 3 10 3" xfId="20054"/>
    <cellStyle name="Normal 40 2 3 10 4" xfId="29430"/>
    <cellStyle name="Normal 40 2 3 10 5" xfId="33154"/>
    <cellStyle name="Normal 40 2 3 10 6" xfId="10920"/>
    <cellStyle name="Normal 40 2 3 11" xfId="1605"/>
    <cellStyle name="Normal 40 2 3 11 2" xfId="7085"/>
    <cellStyle name="Normal 40 2 3 11 2 2" xfId="38691"/>
    <cellStyle name="Normal 40 2 3 11 2 3" xfId="25834"/>
    <cellStyle name="Normal 40 2 3 11 2 4" xfId="16459"/>
    <cellStyle name="Normal 40 2 3 11 3" xfId="20181"/>
    <cellStyle name="Normal 40 2 3 11 4" xfId="29557"/>
    <cellStyle name="Normal 40 2 3 11 5" xfId="33280"/>
    <cellStyle name="Normal 40 2 3 11 6" xfId="11047"/>
    <cellStyle name="Normal 40 2 3 12" xfId="1721"/>
    <cellStyle name="Normal 40 2 3 12 2" xfId="7200"/>
    <cellStyle name="Normal 40 2 3 12 2 2" xfId="38806"/>
    <cellStyle name="Normal 40 2 3 12 2 3" xfId="25949"/>
    <cellStyle name="Normal 40 2 3 12 2 4" xfId="16574"/>
    <cellStyle name="Normal 40 2 3 12 3" xfId="20296"/>
    <cellStyle name="Normal 40 2 3 12 4" xfId="29672"/>
    <cellStyle name="Normal 40 2 3 12 5" xfId="33395"/>
    <cellStyle name="Normal 40 2 3 12 6" xfId="11162"/>
    <cellStyle name="Normal 40 2 3 13" xfId="1895"/>
    <cellStyle name="Normal 40 2 3 13 2" xfId="7373"/>
    <cellStyle name="Normal 40 2 3 13 2 2" xfId="38979"/>
    <cellStyle name="Normal 40 2 3 13 2 3" xfId="26122"/>
    <cellStyle name="Normal 40 2 3 13 2 4" xfId="16747"/>
    <cellStyle name="Normal 40 2 3 13 3" xfId="20469"/>
    <cellStyle name="Normal 40 2 3 13 4" xfId="29845"/>
    <cellStyle name="Normal 40 2 3 13 5" xfId="33568"/>
    <cellStyle name="Normal 40 2 3 13 6" xfId="11335"/>
    <cellStyle name="Normal 40 2 3 14" xfId="2013"/>
    <cellStyle name="Normal 40 2 3 14 2" xfId="7490"/>
    <cellStyle name="Normal 40 2 3 14 2 2" xfId="39096"/>
    <cellStyle name="Normal 40 2 3 14 2 3" xfId="26239"/>
    <cellStyle name="Normal 40 2 3 14 2 4" xfId="16864"/>
    <cellStyle name="Normal 40 2 3 14 3" xfId="20586"/>
    <cellStyle name="Normal 40 2 3 14 4" xfId="29962"/>
    <cellStyle name="Normal 40 2 3 14 5" xfId="33685"/>
    <cellStyle name="Normal 40 2 3 14 6" xfId="11452"/>
    <cellStyle name="Normal 40 2 3 15" xfId="2130"/>
    <cellStyle name="Normal 40 2 3 15 2" xfId="7606"/>
    <cellStyle name="Normal 40 2 3 15 2 2" xfId="39212"/>
    <cellStyle name="Normal 40 2 3 15 2 3" xfId="26355"/>
    <cellStyle name="Normal 40 2 3 15 2 4" xfId="16980"/>
    <cellStyle name="Normal 40 2 3 15 3" xfId="20702"/>
    <cellStyle name="Normal 40 2 3 15 4" xfId="30078"/>
    <cellStyle name="Normal 40 2 3 15 5" xfId="33801"/>
    <cellStyle name="Normal 40 2 3 15 6" xfId="11568"/>
    <cellStyle name="Normal 40 2 3 16" xfId="2249"/>
    <cellStyle name="Normal 40 2 3 16 2" xfId="7724"/>
    <cellStyle name="Normal 40 2 3 16 2 2" xfId="39330"/>
    <cellStyle name="Normal 40 2 3 16 2 3" xfId="26473"/>
    <cellStyle name="Normal 40 2 3 16 2 4" xfId="17098"/>
    <cellStyle name="Normal 40 2 3 16 3" xfId="20820"/>
    <cellStyle name="Normal 40 2 3 16 4" xfId="30196"/>
    <cellStyle name="Normal 40 2 3 16 5" xfId="33919"/>
    <cellStyle name="Normal 40 2 3 16 6" xfId="11686"/>
    <cellStyle name="Normal 40 2 3 17" xfId="2368"/>
    <cellStyle name="Normal 40 2 3 17 2" xfId="7842"/>
    <cellStyle name="Normal 40 2 3 17 2 2" xfId="39448"/>
    <cellStyle name="Normal 40 2 3 17 2 3" xfId="26591"/>
    <cellStyle name="Normal 40 2 3 17 2 4" xfId="17216"/>
    <cellStyle name="Normal 40 2 3 17 3" xfId="20938"/>
    <cellStyle name="Normal 40 2 3 17 4" xfId="30314"/>
    <cellStyle name="Normal 40 2 3 17 5" xfId="34037"/>
    <cellStyle name="Normal 40 2 3 17 6" xfId="11804"/>
    <cellStyle name="Normal 40 2 3 18" xfId="2485"/>
    <cellStyle name="Normal 40 2 3 18 2" xfId="7958"/>
    <cellStyle name="Normal 40 2 3 18 2 2" xfId="39564"/>
    <cellStyle name="Normal 40 2 3 18 2 3" xfId="26707"/>
    <cellStyle name="Normal 40 2 3 18 2 4" xfId="17332"/>
    <cellStyle name="Normal 40 2 3 18 3" xfId="21054"/>
    <cellStyle name="Normal 40 2 3 18 4" xfId="30430"/>
    <cellStyle name="Normal 40 2 3 18 5" xfId="34153"/>
    <cellStyle name="Normal 40 2 3 18 6" xfId="11920"/>
    <cellStyle name="Normal 40 2 3 19" xfId="2603"/>
    <cellStyle name="Normal 40 2 3 19 2" xfId="8075"/>
    <cellStyle name="Normal 40 2 3 19 2 2" xfId="39681"/>
    <cellStyle name="Normal 40 2 3 19 2 3" xfId="26824"/>
    <cellStyle name="Normal 40 2 3 19 2 4" xfId="17449"/>
    <cellStyle name="Normal 40 2 3 19 3" xfId="21171"/>
    <cellStyle name="Normal 40 2 3 19 4" xfId="30547"/>
    <cellStyle name="Normal 40 2 3 19 5" xfId="34270"/>
    <cellStyle name="Normal 40 2 3 19 6" xfId="12037"/>
    <cellStyle name="Normal 40 2 3 2" xfId="218"/>
    <cellStyle name="Normal 40 2 3 2 10" xfId="1682"/>
    <cellStyle name="Normal 40 2 3 2 10 2" xfId="7162"/>
    <cellStyle name="Normal 40 2 3 2 10 2 2" xfId="38768"/>
    <cellStyle name="Normal 40 2 3 2 10 2 3" xfId="25911"/>
    <cellStyle name="Normal 40 2 3 2 10 2 4" xfId="16536"/>
    <cellStyle name="Normal 40 2 3 2 10 3" xfId="20258"/>
    <cellStyle name="Normal 40 2 3 2 10 4" xfId="29634"/>
    <cellStyle name="Normal 40 2 3 2 10 5" xfId="33357"/>
    <cellStyle name="Normal 40 2 3 2 10 6" xfId="11124"/>
    <cellStyle name="Normal 40 2 3 2 11" xfId="1798"/>
    <cellStyle name="Normal 40 2 3 2 11 2" xfId="7277"/>
    <cellStyle name="Normal 40 2 3 2 11 2 2" xfId="38883"/>
    <cellStyle name="Normal 40 2 3 2 11 2 3" xfId="26026"/>
    <cellStyle name="Normal 40 2 3 2 11 2 4" xfId="16651"/>
    <cellStyle name="Normal 40 2 3 2 11 3" xfId="20373"/>
    <cellStyle name="Normal 40 2 3 2 11 4" xfId="29749"/>
    <cellStyle name="Normal 40 2 3 2 11 5" xfId="33472"/>
    <cellStyle name="Normal 40 2 3 2 11 6" xfId="11239"/>
    <cellStyle name="Normal 40 2 3 2 12" xfId="1972"/>
    <cellStyle name="Normal 40 2 3 2 12 2" xfId="7450"/>
    <cellStyle name="Normal 40 2 3 2 12 2 2" xfId="39056"/>
    <cellStyle name="Normal 40 2 3 2 12 2 3" xfId="26199"/>
    <cellStyle name="Normal 40 2 3 2 12 2 4" xfId="16824"/>
    <cellStyle name="Normal 40 2 3 2 12 3" xfId="20546"/>
    <cellStyle name="Normal 40 2 3 2 12 4" xfId="29922"/>
    <cellStyle name="Normal 40 2 3 2 12 5" xfId="33645"/>
    <cellStyle name="Normal 40 2 3 2 12 6" xfId="11412"/>
    <cellStyle name="Normal 40 2 3 2 13" xfId="2090"/>
    <cellStyle name="Normal 40 2 3 2 13 2" xfId="7567"/>
    <cellStyle name="Normal 40 2 3 2 13 2 2" xfId="39173"/>
    <cellStyle name="Normal 40 2 3 2 13 2 3" xfId="26316"/>
    <cellStyle name="Normal 40 2 3 2 13 2 4" xfId="16941"/>
    <cellStyle name="Normal 40 2 3 2 13 3" xfId="20663"/>
    <cellStyle name="Normal 40 2 3 2 13 4" xfId="30039"/>
    <cellStyle name="Normal 40 2 3 2 13 5" xfId="33762"/>
    <cellStyle name="Normal 40 2 3 2 13 6" xfId="11529"/>
    <cellStyle name="Normal 40 2 3 2 14" xfId="2207"/>
    <cellStyle name="Normal 40 2 3 2 14 2" xfId="7683"/>
    <cellStyle name="Normal 40 2 3 2 14 2 2" xfId="39289"/>
    <cellStyle name="Normal 40 2 3 2 14 2 3" xfId="26432"/>
    <cellStyle name="Normal 40 2 3 2 14 2 4" xfId="17057"/>
    <cellStyle name="Normal 40 2 3 2 14 3" xfId="20779"/>
    <cellStyle name="Normal 40 2 3 2 14 4" xfId="30155"/>
    <cellStyle name="Normal 40 2 3 2 14 5" xfId="33878"/>
    <cellStyle name="Normal 40 2 3 2 14 6" xfId="11645"/>
    <cellStyle name="Normal 40 2 3 2 15" xfId="2326"/>
    <cellStyle name="Normal 40 2 3 2 15 2" xfId="7801"/>
    <cellStyle name="Normal 40 2 3 2 15 2 2" xfId="39407"/>
    <cellStyle name="Normal 40 2 3 2 15 2 3" xfId="26550"/>
    <cellStyle name="Normal 40 2 3 2 15 2 4" xfId="17175"/>
    <cellStyle name="Normal 40 2 3 2 15 3" xfId="20897"/>
    <cellStyle name="Normal 40 2 3 2 15 4" xfId="30273"/>
    <cellStyle name="Normal 40 2 3 2 15 5" xfId="33996"/>
    <cellStyle name="Normal 40 2 3 2 15 6" xfId="11763"/>
    <cellStyle name="Normal 40 2 3 2 16" xfId="2445"/>
    <cellStyle name="Normal 40 2 3 2 16 2" xfId="7919"/>
    <cellStyle name="Normal 40 2 3 2 16 2 2" xfId="39525"/>
    <cellStyle name="Normal 40 2 3 2 16 2 3" xfId="26668"/>
    <cellStyle name="Normal 40 2 3 2 16 2 4" xfId="17293"/>
    <cellStyle name="Normal 40 2 3 2 16 3" xfId="21015"/>
    <cellStyle name="Normal 40 2 3 2 16 4" xfId="30391"/>
    <cellStyle name="Normal 40 2 3 2 16 5" xfId="34114"/>
    <cellStyle name="Normal 40 2 3 2 16 6" xfId="11881"/>
    <cellStyle name="Normal 40 2 3 2 17" xfId="2562"/>
    <cellStyle name="Normal 40 2 3 2 17 2" xfId="8035"/>
    <cellStyle name="Normal 40 2 3 2 17 2 2" xfId="39641"/>
    <cellStyle name="Normal 40 2 3 2 17 2 3" xfId="26784"/>
    <cellStyle name="Normal 40 2 3 2 17 2 4" xfId="17409"/>
    <cellStyle name="Normal 40 2 3 2 17 3" xfId="21131"/>
    <cellStyle name="Normal 40 2 3 2 17 4" xfId="30507"/>
    <cellStyle name="Normal 40 2 3 2 17 5" xfId="34230"/>
    <cellStyle name="Normal 40 2 3 2 17 6" xfId="11997"/>
    <cellStyle name="Normal 40 2 3 2 18" xfId="2680"/>
    <cellStyle name="Normal 40 2 3 2 18 2" xfId="8152"/>
    <cellStyle name="Normal 40 2 3 2 18 2 2" xfId="39758"/>
    <cellStyle name="Normal 40 2 3 2 18 2 3" xfId="26901"/>
    <cellStyle name="Normal 40 2 3 2 18 2 4" xfId="17526"/>
    <cellStyle name="Normal 40 2 3 2 18 3" xfId="21248"/>
    <cellStyle name="Normal 40 2 3 2 18 4" xfId="30624"/>
    <cellStyle name="Normal 40 2 3 2 18 5" xfId="34347"/>
    <cellStyle name="Normal 40 2 3 2 18 6" xfId="12114"/>
    <cellStyle name="Normal 40 2 3 2 19" xfId="2800"/>
    <cellStyle name="Normal 40 2 3 2 19 2" xfId="8271"/>
    <cellStyle name="Normal 40 2 3 2 19 2 2" xfId="39877"/>
    <cellStyle name="Normal 40 2 3 2 19 2 3" xfId="27020"/>
    <cellStyle name="Normal 40 2 3 2 19 2 4" xfId="17645"/>
    <cellStyle name="Normal 40 2 3 2 19 3" xfId="21367"/>
    <cellStyle name="Normal 40 2 3 2 19 4" xfId="30743"/>
    <cellStyle name="Normal 40 2 3 2 19 5" xfId="34466"/>
    <cellStyle name="Normal 40 2 3 2 19 6" xfId="12233"/>
    <cellStyle name="Normal 40 2 3 2 2" xfId="339"/>
    <cellStyle name="Normal 40 2 3 2 2 2" xfId="686"/>
    <cellStyle name="Normal 40 2 3 2 2 2 2" xfId="5252"/>
    <cellStyle name="Normal 40 2 3 2 2 2 2 2" xfId="6510"/>
    <cellStyle name="Normal 40 2 3 2 2 2 2 2 2" xfId="38118"/>
    <cellStyle name="Normal 40 2 3 2 2 2 2 2 3" xfId="25261"/>
    <cellStyle name="Normal 40 2 3 2 2 2 2 2 4" xfId="15886"/>
    <cellStyle name="Normal 40 2 3 2 2 2 2 3" xfId="36860"/>
    <cellStyle name="Normal 40 2 3 2 2 2 2 4" xfId="24003"/>
    <cellStyle name="Normal 40 2 3 2 2 2 2 5" xfId="14628"/>
    <cellStyle name="Normal 40 2 3 2 2 2 3" xfId="5844"/>
    <cellStyle name="Normal 40 2 3 2 2 2 3 2" xfId="37452"/>
    <cellStyle name="Normal 40 2 3 2 2 2 3 3" xfId="24595"/>
    <cellStyle name="Normal 40 2 3 2 2 2 3 4" xfId="15220"/>
    <cellStyle name="Normal 40 2 3 2 2 2 4" xfId="4584"/>
    <cellStyle name="Normal 40 2 3 2 2 2 4 2" xfId="36198"/>
    <cellStyle name="Normal 40 2 3 2 2 2 4 3" xfId="23340"/>
    <cellStyle name="Normal 40 2 3 2 2 2 4 4" xfId="13965"/>
    <cellStyle name="Normal 40 2 3 2 2 2 5" xfId="32390"/>
    <cellStyle name="Normal 40 2 3 2 2 2 6" xfId="22721"/>
    <cellStyle name="Normal 40 2 3 2 2 2 7" xfId="10140"/>
    <cellStyle name="Normal 40 2 3 2 2 3" xfId="5251"/>
    <cellStyle name="Normal 40 2 3 2 2 3 2" xfId="6509"/>
    <cellStyle name="Normal 40 2 3 2 2 3 2 2" xfId="38117"/>
    <cellStyle name="Normal 40 2 3 2 2 3 2 3" xfId="25260"/>
    <cellStyle name="Normal 40 2 3 2 2 3 2 4" xfId="15885"/>
    <cellStyle name="Normal 40 2 3 2 2 3 3" xfId="36859"/>
    <cellStyle name="Normal 40 2 3 2 2 3 4" xfId="24002"/>
    <cellStyle name="Normal 40 2 3 2 2 3 5" xfId="14627"/>
    <cellStyle name="Normal 40 2 3 2 2 4" xfId="5621"/>
    <cellStyle name="Normal 40 2 3 2 2 4 2" xfId="37229"/>
    <cellStyle name="Normal 40 2 3 2 2 4 3" xfId="24372"/>
    <cellStyle name="Normal 40 2 3 2 2 4 4" xfId="14997"/>
    <cellStyle name="Normal 40 2 3 2 2 5" xfId="4361"/>
    <cellStyle name="Normal 40 2 3 2 2 5 2" xfId="35975"/>
    <cellStyle name="Normal 40 2 3 2 2 5 3" xfId="23117"/>
    <cellStyle name="Normal 40 2 3 2 2 5 4" xfId="13742"/>
    <cellStyle name="Normal 40 2 3 2 2 6" xfId="19274"/>
    <cellStyle name="Normal 40 2 3 2 2 7" xfId="28650"/>
    <cellStyle name="Normal 40 2 3 2 2 8" xfId="32149"/>
    <cellStyle name="Normal 40 2 3 2 2 9" xfId="9797"/>
    <cellStyle name="Normal 40 2 3 2 20" xfId="2915"/>
    <cellStyle name="Normal 40 2 3 2 20 2" xfId="8385"/>
    <cellStyle name="Normal 40 2 3 2 20 2 2" xfId="39991"/>
    <cellStyle name="Normal 40 2 3 2 20 2 3" xfId="27134"/>
    <cellStyle name="Normal 40 2 3 2 20 2 4" xfId="17759"/>
    <cellStyle name="Normal 40 2 3 2 20 3" xfId="21481"/>
    <cellStyle name="Normal 40 2 3 2 20 4" xfId="30857"/>
    <cellStyle name="Normal 40 2 3 2 20 5" xfId="34580"/>
    <cellStyle name="Normal 40 2 3 2 20 6" xfId="12347"/>
    <cellStyle name="Normal 40 2 3 2 21" xfId="3030"/>
    <cellStyle name="Normal 40 2 3 2 21 2" xfId="8499"/>
    <cellStyle name="Normal 40 2 3 2 21 2 2" xfId="40105"/>
    <cellStyle name="Normal 40 2 3 2 21 2 3" xfId="27248"/>
    <cellStyle name="Normal 40 2 3 2 21 2 4" xfId="17873"/>
    <cellStyle name="Normal 40 2 3 2 21 3" xfId="21595"/>
    <cellStyle name="Normal 40 2 3 2 21 4" xfId="30971"/>
    <cellStyle name="Normal 40 2 3 2 21 5" xfId="34694"/>
    <cellStyle name="Normal 40 2 3 2 21 6" xfId="12461"/>
    <cellStyle name="Normal 40 2 3 2 22" xfId="3145"/>
    <cellStyle name="Normal 40 2 3 2 22 2" xfId="8613"/>
    <cellStyle name="Normal 40 2 3 2 22 2 2" xfId="40219"/>
    <cellStyle name="Normal 40 2 3 2 22 2 3" xfId="27362"/>
    <cellStyle name="Normal 40 2 3 2 22 2 4" xfId="17987"/>
    <cellStyle name="Normal 40 2 3 2 22 3" xfId="21709"/>
    <cellStyle name="Normal 40 2 3 2 22 4" xfId="31085"/>
    <cellStyle name="Normal 40 2 3 2 22 5" xfId="34808"/>
    <cellStyle name="Normal 40 2 3 2 22 6" xfId="12575"/>
    <cellStyle name="Normal 40 2 3 2 23" xfId="3260"/>
    <cellStyle name="Normal 40 2 3 2 23 2" xfId="8727"/>
    <cellStyle name="Normal 40 2 3 2 23 2 2" xfId="40333"/>
    <cellStyle name="Normal 40 2 3 2 23 2 3" xfId="27476"/>
    <cellStyle name="Normal 40 2 3 2 23 2 4" xfId="18101"/>
    <cellStyle name="Normal 40 2 3 2 23 3" xfId="21823"/>
    <cellStyle name="Normal 40 2 3 2 23 4" xfId="31199"/>
    <cellStyle name="Normal 40 2 3 2 23 5" xfId="34922"/>
    <cellStyle name="Normal 40 2 3 2 23 6" xfId="12689"/>
    <cellStyle name="Normal 40 2 3 2 24" xfId="3375"/>
    <cellStyle name="Normal 40 2 3 2 24 2" xfId="8841"/>
    <cellStyle name="Normal 40 2 3 2 24 2 2" xfId="40447"/>
    <cellStyle name="Normal 40 2 3 2 24 2 3" xfId="27590"/>
    <cellStyle name="Normal 40 2 3 2 24 2 4" xfId="18215"/>
    <cellStyle name="Normal 40 2 3 2 24 3" xfId="21937"/>
    <cellStyle name="Normal 40 2 3 2 24 4" xfId="31313"/>
    <cellStyle name="Normal 40 2 3 2 24 5" xfId="35036"/>
    <cellStyle name="Normal 40 2 3 2 24 6" xfId="12803"/>
    <cellStyle name="Normal 40 2 3 2 25" xfId="3493"/>
    <cellStyle name="Normal 40 2 3 2 25 2" xfId="8958"/>
    <cellStyle name="Normal 40 2 3 2 25 2 2" xfId="40564"/>
    <cellStyle name="Normal 40 2 3 2 25 2 3" xfId="27707"/>
    <cellStyle name="Normal 40 2 3 2 25 2 4" xfId="18332"/>
    <cellStyle name="Normal 40 2 3 2 25 3" xfId="22054"/>
    <cellStyle name="Normal 40 2 3 2 25 4" xfId="31430"/>
    <cellStyle name="Normal 40 2 3 2 25 5" xfId="35153"/>
    <cellStyle name="Normal 40 2 3 2 25 6" xfId="12920"/>
    <cellStyle name="Normal 40 2 3 2 26" xfId="3613"/>
    <cellStyle name="Normal 40 2 3 2 26 2" xfId="9077"/>
    <cellStyle name="Normal 40 2 3 2 26 2 2" xfId="40683"/>
    <cellStyle name="Normal 40 2 3 2 26 2 3" xfId="27826"/>
    <cellStyle name="Normal 40 2 3 2 26 2 4" xfId="18451"/>
    <cellStyle name="Normal 40 2 3 2 26 3" xfId="22173"/>
    <cellStyle name="Normal 40 2 3 2 26 4" xfId="31549"/>
    <cellStyle name="Normal 40 2 3 2 26 5" xfId="35272"/>
    <cellStyle name="Normal 40 2 3 2 26 6" xfId="13039"/>
    <cellStyle name="Normal 40 2 3 2 27" xfId="3745"/>
    <cellStyle name="Normal 40 2 3 2 27 2" xfId="9208"/>
    <cellStyle name="Normal 40 2 3 2 27 2 2" xfId="40814"/>
    <cellStyle name="Normal 40 2 3 2 27 2 3" xfId="27957"/>
    <cellStyle name="Normal 40 2 3 2 27 2 4" xfId="18582"/>
    <cellStyle name="Normal 40 2 3 2 27 3" xfId="22304"/>
    <cellStyle name="Normal 40 2 3 2 27 4" xfId="31680"/>
    <cellStyle name="Normal 40 2 3 2 27 5" xfId="35403"/>
    <cellStyle name="Normal 40 2 3 2 27 6" xfId="13170"/>
    <cellStyle name="Normal 40 2 3 2 28" xfId="3861"/>
    <cellStyle name="Normal 40 2 3 2 28 2" xfId="9323"/>
    <cellStyle name="Normal 40 2 3 2 28 2 2" xfId="40929"/>
    <cellStyle name="Normal 40 2 3 2 28 2 3" xfId="28072"/>
    <cellStyle name="Normal 40 2 3 2 28 2 4" xfId="18697"/>
    <cellStyle name="Normal 40 2 3 2 28 3" xfId="22419"/>
    <cellStyle name="Normal 40 2 3 2 28 4" xfId="31795"/>
    <cellStyle name="Normal 40 2 3 2 28 5" xfId="35518"/>
    <cellStyle name="Normal 40 2 3 2 28 6" xfId="13285"/>
    <cellStyle name="Normal 40 2 3 2 29" xfId="3976"/>
    <cellStyle name="Normal 40 2 3 2 29 2" xfId="9437"/>
    <cellStyle name="Normal 40 2 3 2 29 2 2" xfId="41043"/>
    <cellStyle name="Normal 40 2 3 2 29 2 3" xfId="28186"/>
    <cellStyle name="Normal 40 2 3 2 29 2 4" xfId="18811"/>
    <cellStyle name="Normal 40 2 3 2 29 3" xfId="22533"/>
    <cellStyle name="Normal 40 2 3 2 29 4" xfId="31909"/>
    <cellStyle name="Normal 40 2 3 2 29 5" xfId="35632"/>
    <cellStyle name="Normal 40 2 3 2 29 6" xfId="13399"/>
    <cellStyle name="Normal 40 2 3 2 3" xfId="856"/>
    <cellStyle name="Normal 40 2 3 2 3 2" xfId="5253"/>
    <cellStyle name="Normal 40 2 3 2 3 2 2" xfId="6511"/>
    <cellStyle name="Normal 40 2 3 2 3 2 2 2" xfId="38119"/>
    <cellStyle name="Normal 40 2 3 2 3 2 2 3" xfId="25262"/>
    <cellStyle name="Normal 40 2 3 2 3 2 2 4" xfId="15887"/>
    <cellStyle name="Normal 40 2 3 2 3 2 3" xfId="36861"/>
    <cellStyle name="Normal 40 2 3 2 3 2 4" xfId="24004"/>
    <cellStyle name="Normal 40 2 3 2 3 2 5" xfId="14629"/>
    <cellStyle name="Normal 40 2 3 2 3 3" xfId="5845"/>
    <cellStyle name="Normal 40 2 3 2 3 3 2" xfId="37453"/>
    <cellStyle name="Normal 40 2 3 2 3 3 3" xfId="24596"/>
    <cellStyle name="Normal 40 2 3 2 3 3 4" xfId="15221"/>
    <cellStyle name="Normal 40 2 3 2 3 4" xfId="4585"/>
    <cellStyle name="Normal 40 2 3 2 3 4 2" xfId="36199"/>
    <cellStyle name="Normal 40 2 3 2 3 4 3" xfId="23341"/>
    <cellStyle name="Normal 40 2 3 2 3 4 4" xfId="13966"/>
    <cellStyle name="Normal 40 2 3 2 3 5" xfId="19443"/>
    <cellStyle name="Normal 40 2 3 2 3 6" xfId="28819"/>
    <cellStyle name="Normal 40 2 3 2 3 7" xfId="32270"/>
    <cellStyle name="Normal 40 2 3 2 3 8" xfId="10309"/>
    <cellStyle name="Normal 40 2 3 2 30" xfId="580"/>
    <cellStyle name="Normal 40 2 3 2 30 2" xfId="9557"/>
    <cellStyle name="Normal 40 2 3 2 30 2 2" xfId="41163"/>
    <cellStyle name="Normal 40 2 3 2 30 2 3" xfId="28306"/>
    <cellStyle name="Normal 40 2 3 2 30 2 4" xfId="18931"/>
    <cellStyle name="Normal 40 2 3 2 30 3" xfId="22653"/>
    <cellStyle name="Normal 40 2 3 2 30 4" xfId="28547"/>
    <cellStyle name="Normal 40 2 3 2 30 5" xfId="32511"/>
    <cellStyle name="Normal 40 2 3 2 30 6" xfId="10037"/>
    <cellStyle name="Normal 40 2 3 2 31" xfId="459"/>
    <cellStyle name="Normal 40 2 3 2 31 2" xfId="6984"/>
    <cellStyle name="Normal 40 2 3 2 31 2 2" xfId="38590"/>
    <cellStyle name="Normal 40 2 3 2 31 2 3" xfId="25733"/>
    <cellStyle name="Normal 40 2 3 2 31 2 4" xfId="16358"/>
    <cellStyle name="Normal 40 2 3 2 31 3" xfId="19171"/>
    <cellStyle name="Normal 40 2 3 2 31 4" xfId="9917"/>
    <cellStyle name="Normal 40 2 3 2 32" xfId="4141"/>
    <cellStyle name="Normal 40 2 3 2 32 2" xfId="35755"/>
    <cellStyle name="Normal 40 2 3 2 32 3" xfId="22897"/>
    <cellStyle name="Normal 40 2 3 2 32 4" xfId="13522"/>
    <cellStyle name="Normal 40 2 3 2 33" xfId="19051"/>
    <cellStyle name="Normal 40 2 3 2 34" xfId="28427"/>
    <cellStyle name="Normal 40 2 3 2 35" xfId="32029"/>
    <cellStyle name="Normal 40 2 3 2 36" xfId="9677"/>
    <cellStyle name="Normal 40 2 3 2 4" xfId="973"/>
    <cellStyle name="Normal 40 2 3 2 4 2" xfId="5254"/>
    <cellStyle name="Normal 40 2 3 2 4 2 2" xfId="6512"/>
    <cellStyle name="Normal 40 2 3 2 4 2 2 2" xfId="38120"/>
    <cellStyle name="Normal 40 2 3 2 4 2 2 3" xfId="25263"/>
    <cellStyle name="Normal 40 2 3 2 4 2 2 4" xfId="15888"/>
    <cellStyle name="Normal 40 2 3 2 4 2 3" xfId="36862"/>
    <cellStyle name="Normal 40 2 3 2 4 2 4" xfId="24005"/>
    <cellStyle name="Normal 40 2 3 2 4 2 5" xfId="14630"/>
    <cellStyle name="Normal 40 2 3 2 4 3" xfId="6002"/>
    <cellStyle name="Normal 40 2 3 2 4 3 2" xfId="37610"/>
    <cellStyle name="Normal 40 2 3 2 4 3 3" xfId="24753"/>
    <cellStyle name="Normal 40 2 3 2 4 3 4" xfId="15378"/>
    <cellStyle name="Normal 40 2 3 2 4 4" xfId="4743"/>
    <cellStyle name="Normal 40 2 3 2 4 4 2" xfId="36354"/>
    <cellStyle name="Normal 40 2 3 2 4 4 3" xfId="23497"/>
    <cellStyle name="Normal 40 2 3 2 4 4 4" xfId="14122"/>
    <cellStyle name="Normal 40 2 3 2 4 5" xfId="19559"/>
    <cellStyle name="Normal 40 2 3 2 4 6" xfId="28935"/>
    <cellStyle name="Normal 40 2 3 2 4 7" xfId="32659"/>
    <cellStyle name="Normal 40 2 3 2 4 8" xfId="10425"/>
    <cellStyle name="Normal 40 2 3 2 5" xfId="1089"/>
    <cellStyle name="Normal 40 2 3 2 5 2" xfId="6508"/>
    <cellStyle name="Normal 40 2 3 2 5 2 2" xfId="38116"/>
    <cellStyle name="Normal 40 2 3 2 5 2 3" xfId="25259"/>
    <cellStyle name="Normal 40 2 3 2 5 2 4" xfId="15884"/>
    <cellStyle name="Normal 40 2 3 2 5 3" xfId="5250"/>
    <cellStyle name="Normal 40 2 3 2 5 3 2" xfId="36858"/>
    <cellStyle name="Normal 40 2 3 2 5 3 3" xfId="24001"/>
    <cellStyle name="Normal 40 2 3 2 5 3 4" xfId="14626"/>
    <cellStyle name="Normal 40 2 3 2 5 4" xfId="19674"/>
    <cellStyle name="Normal 40 2 3 2 5 5" xfId="29050"/>
    <cellStyle name="Normal 40 2 3 2 5 6" xfId="32774"/>
    <cellStyle name="Normal 40 2 3 2 5 7" xfId="10540"/>
    <cellStyle name="Normal 40 2 3 2 6" xfId="1205"/>
    <cellStyle name="Normal 40 2 3 2 6 2" xfId="7028"/>
    <cellStyle name="Normal 40 2 3 2 6 2 2" xfId="38634"/>
    <cellStyle name="Normal 40 2 3 2 6 2 3" xfId="25777"/>
    <cellStyle name="Normal 40 2 3 2 6 2 4" xfId="16402"/>
    <cellStyle name="Normal 40 2 3 2 6 3" xfId="4258"/>
    <cellStyle name="Normal 40 2 3 2 6 3 2" xfId="35872"/>
    <cellStyle name="Normal 40 2 3 2 6 3 3" xfId="23014"/>
    <cellStyle name="Normal 40 2 3 2 6 3 4" xfId="13639"/>
    <cellStyle name="Normal 40 2 3 2 6 4" xfId="19789"/>
    <cellStyle name="Normal 40 2 3 2 6 5" xfId="29165"/>
    <cellStyle name="Normal 40 2 3 2 6 6" xfId="32889"/>
    <cellStyle name="Normal 40 2 3 2 6 7" xfId="10655"/>
    <cellStyle name="Normal 40 2 3 2 7" xfId="1320"/>
    <cellStyle name="Normal 40 2 3 2 7 2" xfId="5514"/>
    <cellStyle name="Normal 40 2 3 2 7 2 2" xfId="37122"/>
    <cellStyle name="Normal 40 2 3 2 7 2 3" xfId="24265"/>
    <cellStyle name="Normal 40 2 3 2 7 2 4" xfId="14890"/>
    <cellStyle name="Normal 40 2 3 2 7 3" xfId="19903"/>
    <cellStyle name="Normal 40 2 3 2 7 4" xfId="29279"/>
    <cellStyle name="Normal 40 2 3 2 7 5" xfId="33003"/>
    <cellStyle name="Normal 40 2 3 2 7 6" xfId="10769"/>
    <cellStyle name="Normal 40 2 3 2 8" xfId="1435"/>
    <cellStyle name="Normal 40 2 3 2 8 2" xfId="6625"/>
    <cellStyle name="Normal 40 2 3 2 8 2 2" xfId="38233"/>
    <cellStyle name="Normal 40 2 3 2 8 2 3" xfId="25376"/>
    <cellStyle name="Normal 40 2 3 2 8 2 4" xfId="16001"/>
    <cellStyle name="Normal 40 2 3 2 8 3" xfId="20017"/>
    <cellStyle name="Normal 40 2 3 2 8 4" xfId="29393"/>
    <cellStyle name="Normal 40 2 3 2 8 5" xfId="33117"/>
    <cellStyle name="Normal 40 2 3 2 8 6" xfId="10883"/>
    <cellStyle name="Normal 40 2 3 2 9" xfId="1550"/>
    <cellStyle name="Normal 40 2 3 2 9 2" xfId="7044"/>
    <cellStyle name="Normal 40 2 3 2 9 2 2" xfId="38650"/>
    <cellStyle name="Normal 40 2 3 2 9 2 3" xfId="25793"/>
    <cellStyle name="Normal 40 2 3 2 9 2 4" xfId="16418"/>
    <cellStyle name="Normal 40 2 3 2 9 3" xfId="20131"/>
    <cellStyle name="Normal 40 2 3 2 9 4" xfId="29507"/>
    <cellStyle name="Normal 40 2 3 2 9 5" xfId="33231"/>
    <cellStyle name="Normal 40 2 3 2 9 6" xfId="10997"/>
    <cellStyle name="Normal 40 2 3 20" xfId="2723"/>
    <cellStyle name="Normal 40 2 3 20 2" xfId="8194"/>
    <cellStyle name="Normal 40 2 3 20 2 2" xfId="39800"/>
    <cellStyle name="Normal 40 2 3 20 2 3" xfId="26943"/>
    <cellStyle name="Normal 40 2 3 20 2 4" xfId="17568"/>
    <cellStyle name="Normal 40 2 3 20 3" xfId="21290"/>
    <cellStyle name="Normal 40 2 3 20 4" xfId="30666"/>
    <cellStyle name="Normal 40 2 3 20 5" xfId="34389"/>
    <cellStyle name="Normal 40 2 3 20 6" xfId="12156"/>
    <cellStyle name="Normal 40 2 3 21" xfId="2838"/>
    <cellStyle name="Normal 40 2 3 21 2" xfId="8308"/>
    <cellStyle name="Normal 40 2 3 21 2 2" xfId="39914"/>
    <cellStyle name="Normal 40 2 3 21 2 3" xfId="27057"/>
    <cellStyle name="Normal 40 2 3 21 2 4" xfId="17682"/>
    <cellStyle name="Normal 40 2 3 21 3" xfId="21404"/>
    <cellStyle name="Normal 40 2 3 21 4" xfId="30780"/>
    <cellStyle name="Normal 40 2 3 21 5" xfId="34503"/>
    <cellStyle name="Normal 40 2 3 21 6" xfId="12270"/>
    <cellStyle name="Normal 40 2 3 22" xfId="2953"/>
    <cellStyle name="Normal 40 2 3 22 2" xfId="8422"/>
    <cellStyle name="Normal 40 2 3 22 2 2" xfId="40028"/>
    <cellStyle name="Normal 40 2 3 22 2 3" xfId="27171"/>
    <cellStyle name="Normal 40 2 3 22 2 4" xfId="17796"/>
    <cellStyle name="Normal 40 2 3 22 3" xfId="21518"/>
    <cellStyle name="Normal 40 2 3 22 4" xfId="30894"/>
    <cellStyle name="Normal 40 2 3 22 5" xfId="34617"/>
    <cellStyle name="Normal 40 2 3 22 6" xfId="12384"/>
    <cellStyle name="Normal 40 2 3 23" xfId="3068"/>
    <cellStyle name="Normal 40 2 3 23 2" xfId="8536"/>
    <cellStyle name="Normal 40 2 3 23 2 2" xfId="40142"/>
    <cellStyle name="Normal 40 2 3 23 2 3" xfId="27285"/>
    <cellStyle name="Normal 40 2 3 23 2 4" xfId="17910"/>
    <cellStyle name="Normal 40 2 3 23 3" xfId="21632"/>
    <cellStyle name="Normal 40 2 3 23 4" xfId="31008"/>
    <cellStyle name="Normal 40 2 3 23 5" xfId="34731"/>
    <cellStyle name="Normal 40 2 3 23 6" xfId="12498"/>
    <cellStyle name="Normal 40 2 3 24" xfId="3183"/>
    <cellStyle name="Normal 40 2 3 24 2" xfId="8650"/>
    <cellStyle name="Normal 40 2 3 24 2 2" xfId="40256"/>
    <cellStyle name="Normal 40 2 3 24 2 3" xfId="27399"/>
    <cellStyle name="Normal 40 2 3 24 2 4" xfId="18024"/>
    <cellStyle name="Normal 40 2 3 24 3" xfId="21746"/>
    <cellStyle name="Normal 40 2 3 24 4" xfId="31122"/>
    <cellStyle name="Normal 40 2 3 24 5" xfId="34845"/>
    <cellStyle name="Normal 40 2 3 24 6" xfId="12612"/>
    <cellStyle name="Normal 40 2 3 25" xfId="3298"/>
    <cellStyle name="Normal 40 2 3 25 2" xfId="8764"/>
    <cellStyle name="Normal 40 2 3 25 2 2" xfId="40370"/>
    <cellStyle name="Normal 40 2 3 25 2 3" xfId="27513"/>
    <cellStyle name="Normal 40 2 3 25 2 4" xfId="18138"/>
    <cellStyle name="Normal 40 2 3 25 3" xfId="21860"/>
    <cellStyle name="Normal 40 2 3 25 4" xfId="31236"/>
    <cellStyle name="Normal 40 2 3 25 5" xfId="34959"/>
    <cellStyle name="Normal 40 2 3 25 6" xfId="12726"/>
    <cellStyle name="Normal 40 2 3 26" xfId="3416"/>
    <cellStyle name="Normal 40 2 3 26 2" xfId="8881"/>
    <cellStyle name="Normal 40 2 3 26 2 2" xfId="40487"/>
    <cellStyle name="Normal 40 2 3 26 2 3" xfId="27630"/>
    <cellStyle name="Normal 40 2 3 26 2 4" xfId="18255"/>
    <cellStyle name="Normal 40 2 3 26 3" xfId="21977"/>
    <cellStyle name="Normal 40 2 3 26 4" xfId="31353"/>
    <cellStyle name="Normal 40 2 3 26 5" xfId="35076"/>
    <cellStyle name="Normal 40 2 3 26 6" xfId="12843"/>
    <cellStyle name="Normal 40 2 3 27" xfId="3536"/>
    <cellStyle name="Normal 40 2 3 27 2" xfId="9000"/>
    <cellStyle name="Normal 40 2 3 27 2 2" xfId="40606"/>
    <cellStyle name="Normal 40 2 3 27 2 3" xfId="27749"/>
    <cellStyle name="Normal 40 2 3 27 2 4" xfId="18374"/>
    <cellStyle name="Normal 40 2 3 27 3" xfId="22096"/>
    <cellStyle name="Normal 40 2 3 27 4" xfId="31472"/>
    <cellStyle name="Normal 40 2 3 27 5" xfId="35195"/>
    <cellStyle name="Normal 40 2 3 27 6" xfId="12962"/>
    <cellStyle name="Normal 40 2 3 28" xfId="3668"/>
    <cellStyle name="Normal 40 2 3 28 2" xfId="9131"/>
    <cellStyle name="Normal 40 2 3 28 2 2" xfId="40737"/>
    <cellStyle name="Normal 40 2 3 28 2 3" xfId="27880"/>
    <cellStyle name="Normal 40 2 3 28 2 4" xfId="18505"/>
    <cellStyle name="Normal 40 2 3 28 3" xfId="22227"/>
    <cellStyle name="Normal 40 2 3 28 4" xfId="31603"/>
    <cellStyle name="Normal 40 2 3 28 5" xfId="35326"/>
    <cellStyle name="Normal 40 2 3 28 6" xfId="13093"/>
    <cellStyle name="Normal 40 2 3 29" xfId="3784"/>
    <cellStyle name="Normal 40 2 3 29 2" xfId="9246"/>
    <cellStyle name="Normal 40 2 3 29 2 2" xfId="40852"/>
    <cellStyle name="Normal 40 2 3 29 2 3" xfId="27995"/>
    <cellStyle name="Normal 40 2 3 29 2 4" xfId="18620"/>
    <cellStyle name="Normal 40 2 3 29 3" xfId="22342"/>
    <cellStyle name="Normal 40 2 3 29 4" xfId="31718"/>
    <cellStyle name="Normal 40 2 3 29 5" xfId="35441"/>
    <cellStyle name="Normal 40 2 3 29 6" xfId="13208"/>
    <cellStyle name="Normal 40 2 3 3" xfId="262"/>
    <cellStyle name="Normal 40 2 3 3 2" xfId="625"/>
    <cellStyle name="Normal 40 2 3 3 2 2" xfId="5256"/>
    <cellStyle name="Normal 40 2 3 3 2 2 2" xfId="6514"/>
    <cellStyle name="Normal 40 2 3 3 2 2 2 2" xfId="38122"/>
    <cellStyle name="Normal 40 2 3 3 2 2 2 3" xfId="25265"/>
    <cellStyle name="Normal 40 2 3 3 2 2 2 4" xfId="15890"/>
    <cellStyle name="Normal 40 2 3 3 2 2 3" xfId="36864"/>
    <cellStyle name="Normal 40 2 3 3 2 2 4" xfId="24007"/>
    <cellStyle name="Normal 40 2 3 3 2 2 5" xfId="14632"/>
    <cellStyle name="Normal 40 2 3 3 2 3" xfId="5846"/>
    <cellStyle name="Normal 40 2 3 3 2 3 2" xfId="37454"/>
    <cellStyle name="Normal 40 2 3 3 2 3 3" xfId="24597"/>
    <cellStyle name="Normal 40 2 3 3 2 3 4" xfId="15222"/>
    <cellStyle name="Normal 40 2 3 3 2 4" xfId="4586"/>
    <cellStyle name="Normal 40 2 3 3 2 4 2" xfId="36200"/>
    <cellStyle name="Normal 40 2 3 3 2 4 3" xfId="23342"/>
    <cellStyle name="Normal 40 2 3 3 2 4 4" xfId="13967"/>
    <cellStyle name="Normal 40 2 3 3 2 5" xfId="32313"/>
    <cellStyle name="Normal 40 2 3 3 2 6" xfId="22725"/>
    <cellStyle name="Normal 40 2 3 3 2 7" xfId="10080"/>
    <cellStyle name="Normal 40 2 3 3 3" xfId="5255"/>
    <cellStyle name="Normal 40 2 3 3 3 2" xfId="6513"/>
    <cellStyle name="Normal 40 2 3 3 3 2 2" xfId="38121"/>
    <cellStyle name="Normal 40 2 3 3 3 2 3" xfId="25264"/>
    <cellStyle name="Normal 40 2 3 3 3 2 4" xfId="15889"/>
    <cellStyle name="Normal 40 2 3 3 3 3" xfId="36863"/>
    <cellStyle name="Normal 40 2 3 3 3 4" xfId="24006"/>
    <cellStyle name="Normal 40 2 3 3 3 5" xfId="14631"/>
    <cellStyle name="Normal 40 2 3 3 4" xfId="5560"/>
    <cellStyle name="Normal 40 2 3 3 4 2" xfId="37168"/>
    <cellStyle name="Normal 40 2 3 3 4 3" xfId="24311"/>
    <cellStyle name="Normal 40 2 3 3 4 4" xfId="14936"/>
    <cellStyle name="Normal 40 2 3 3 5" xfId="4301"/>
    <cellStyle name="Normal 40 2 3 3 5 2" xfId="35915"/>
    <cellStyle name="Normal 40 2 3 3 5 3" xfId="23057"/>
    <cellStyle name="Normal 40 2 3 3 5 4" xfId="13682"/>
    <cellStyle name="Normal 40 2 3 3 6" xfId="19214"/>
    <cellStyle name="Normal 40 2 3 3 7" xfId="28590"/>
    <cellStyle name="Normal 40 2 3 3 8" xfId="32072"/>
    <cellStyle name="Normal 40 2 3 3 9" xfId="9720"/>
    <cellStyle name="Normal 40 2 3 30" xfId="3899"/>
    <cellStyle name="Normal 40 2 3 30 2" xfId="9360"/>
    <cellStyle name="Normal 40 2 3 30 2 2" xfId="40966"/>
    <cellStyle name="Normal 40 2 3 30 2 3" xfId="28109"/>
    <cellStyle name="Normal 40 2 3 30 2 4" xfId="18734"/>
    <cellStyle name="Normal 40 2 3 30 3" xfId="22456"/>
    <cellStyle name="Normal 40 2 3 30 4" xfId="31832"/>
    <cellStyle name="Normal 40 2 3 30 5" xfId="35555"/>
    <cellStyle name="Normal 40 2 3 30 6" xfId="13322"/>
    <cellStyle name="Normal 40 2 3 31" xfId="503"/>
    <cellStyle name="Normal 40 2 3 31 2" xfId="9480"/>
    <cellStyle name="Normal 40 2 3 31 2 2" xfId="41086"/>
    <cellStyle name="Normal 40 2 3 31 2 3" xfId="28229"/>
    <cellStyle name="Normal 40 2 3 31 2 4" xfId="18854"/>
    <cellStyle name="Normal 40 2 3 31 3" xfId="22576"/>
    <cellStyle name="Normal 40 2 3 31 4" xfId="28470"/>
    <cellStyle name="Normal 40 2 3 31 5" xfId="32434"/>
    <cellStyle name="Normal 40 2 3 31 6" xfId="9960"/>
    <cellStyle name="Normal 40 2 3 32" xfId="382"/>
    <cellStyle name="Normal 40 2 3 32 2" xfId="6796"/>
    <cellStyle name="Normal 40 2 3 32 2 2" xfId="38402"/>
    <cellStyle name="Normal 40 2 3 32 2 3" xfId="25545"/>
    <cellStyle name="Normal 40 2 3 32 2 4" xfId="16170"/>
    <cellStyle name="Normal 40 2 3 32 3" xfId="19094"/>
    <cellStyle name="Normal 40 2 3 32 4" xfId="9840"/>
    <cellStyle name="Normal 40 2 3 33" xfId="4064"/>
    <cellStyle name="Normal 40 2 3 33 2" xfId="35678"/>
    <cellStyle name="Normal 40 2 3 33 3" xfId="22820"/>
    <cellStyle name="Normal 40 2 3 33 4" xfId="13445"/>
    <cellStyle name="Normal 40 2 3 34" xfId="18974"/>
    <cellStyle name="Normal 40 2 3 35" xfId="28350"/>
    <cellStyle name="Normal 40 2 3 36" xfId="31952"/>
    <cellStyle name="Normal 40 2 3 37" xfId="9600"/>
    <cellStyle name="Normal 40 2 3 4" xfId="779"/>
    <cellStyle name="Normal 40 2 3 4 2" xfId="5257"/>
    <cellStyle name="Normal 40 2 3 4 2 2" xfId="6515"/>
    <cellStyle name="Normal 40 2 3 4 2 2 2" xfId="38123"/>
    <cellStyle name="Normal 40 2 3 4 2 2 3" xfId="25266"/>
    <cellStyle name="Normal 40 2 3 4 2 2 4" xfId="15891"/>
    <cellStyle name="Normal 40 2 3 4 2 3" xfId="36865"/>
    <cellStyle name="Normal 40 2 3 4 2 4" xfId="24008"/>
    <cellStyle name="Normal 40 2 3 4 2 5" xfId="14633"/>
    <cellStyle name="Normal 40 2 3 4 3" xfId="5847"/>
    <cellStyle name="Normal 40 2 3 4 3 2" xfId="37455"/>
    <cellStyle name="Normal 40 2 3 4 3 3" xfId="24598"/>
    <cellStyle name="Normal 40 2 3 4 3 4" xfId="15223"/>
    <cellStyle name="Normal 40 2 3 4 4" xfId="4587"/>
    <cellStyle name="Normal 40 2 3 4 4 2" xfId="36201"/>
    <cellStyle name="Normal 40 2 3 4 4 3" xfId="23343"/>
    <cellStyle name="Normal 40 2 3 4 4 4" xfId="13968"/>
    <cellStyle name="Normal 40 2 3 4 5" xfId="19366"/>
    <cellStyle name="Normal 40 2 3 4 6" xfId="28742"/>
    <cellStyle name="Normal 40 2 3 4 7" xfId="32193"/>
    <cellStyle name="Normal 40 2 3 4 8" xfId="10232"/>
    <cellStyle name="Normal 40 2 3 5" xfId="896"/>
    <cellStyle name="Normal 40 2 3 5 2" xfId="5258"/>
    <cellStyle name="Normal 40 2 3 5 2 2" xfId="6516"/>
    <cellStyle name="Normal 40 2 3 5 2 2 2" xfId="38124"/>
    <cellStyle name="Normal 40 2 3 5 2 2 3" xfId="25267"/>
    <cellStyle name="Normal 40 2 3 5 2 2 4" xfId="15892"/>
    <cellStyle name="Normal 40 2 3 5 2 3" xfId="36866"/>
    <cellStyle name="Normal 40 2 3 5 2 4" xfId="24009"/>
    <cellStyle name="Normal 40 2 3 5 2 5" xfId="14634"/>
    <cellStyle name="Normal 40 2 3 5 3" xfId="5925"/>
    <cellStyle name="Normal 40 2 3 5 3 2" xfId="37533"/>
    <cellStyle name="Normal 40 2 3 5 3 3" xfId="24676"/>
    <cellStyle name="Normal 40 2 3 5 3 4" xfId="15301"/>
    <cellStyle name="Normal 40 2 3 5 4" xfId="4666"/>
    <cellStyle name="Normal 40 2 3 5 4 2" xfId="36277"/>
    <cellStyle name="Normal 40 2 3 5 4 3" xfId="23420"/>
    <cellStyle name="Normal 40 2 3 5 4 4" xfId="14045"/>
    <cellStyle name="Normal 40 2 3 5 5" xfId="19482"/>
    <cellStyle name="Normal 40 2 3 5 6" xfId="28858"/>
    <cellStyle name="Normal 40 2 3 5 7" xfId="32582"/>
    <cellStyle name="Normal 40 2 3 5 8" xfId="10348"/>
    <cellStyle name="Normal 40 2 3 6" xfId="1012"/>
    <cellStyle name="Normal 40 2 3 6 2" xfId="6507"/>
    <cellStyle name="Normal 40 2 3 6 2 2" xfId="38115"/>
    <cellStyle name="Normal 40 2 3 6 2 3" xfId="25258"/>
    <cellStyle name="Normal 40 2 3 6 2 4" xfId="15883"/>
    <cellStyle name="Normal 40 2 3 6 3" xfId="5249"/>
    <cellStyle name="Normal 40 2 3 6 3 2" xfId="36857"/>
    <cellStyle name="Normal 40 2 3 6 3 3" xfId="24000"/>
    <cellStyle name="Normal 40 2 3 6 3 4" xfId="14625"/>
    <cellStyle name="Normal 40 2 3 6 4" xfId="19597"/>
    <cellStyle name="Normal 40 2 3 6 5" xfId="28973"/>
    <cellStyle name="Normal 40 2 3 6 6" xfId="32697"/>
    <cellStyle name="Normal 40 2 3 6 7" xfId="10463"/>
    <cellStyle name="Normal 40 2 3 7" xfId="1128"/>
    <cellStyle name="Normal 40 2 3 7 2" xfId="6800"/>
    <cellStyle name="Normal 40 2 3 7 2 2" xfId="38406"/>
    <cellStyle name="Normal 40 2 3 7 2 3" xfId="25549"/>
    <cellStyle name="Normal 40 2 3 7 2 4" xfId="16174"/>
    <cellStyle name="Normal 40 2 3 7 3" xfId="4181"/>
    <cellStyle name="Normal 40 2 3 7 3 2" xfId="35795"/>
    <cellStyle name="Normal 40 2 3 7 3 3" xfId="22937"/>
    <cellStyle name="Normal 40 2 3 7 3 4" xfId="13562"/>
    <cellStyle name="Normal 40 2 3 7 4" xfId="19712"/>
    <cellStyle name="Normal 40 2 3 7 5" xfId="29088"/>
    <cellStyle name="Normal 40 2 3 7 6" xfId="32812"/>
    <cellStyle name="Normal 40 2 3 7 7" xfId="10578"/>
    <cellStyle name="Normal 40 2 3 8" xfId="1243"/>
    <cellStyle name="Normal 40 2 3 8 2" xfId="5437"/>
    <cellStyle name="Normal 40 2 3 8 2 2" xfId="37045"/>
    <cellStyle name="Normal 40 2 3 8 2 3" xfId="24188"/>
    <cellStyle name="Normal 40 2 3 8 2 4" xfId="14813"/>
    <cellStyle name="Normal 40 2 3 8 3" xfId="19826"/>
    <cellStyle name="Normal 40 2 3 8 4" xfId="29202"/>
    <cellStyle name="Normal 40 2 3 8 5" xfId="32926"/>
    <cellStyle name="Normal 40 2 3 8 6" xfId="10692"/>
    <cellStyle name="Normal 40 2 3 9" xfId="1358"/>
    <cellStyle name="Normal 40 2 3 9 2" xfId="6890"/>
    <cellStyle name="Normal 40 2 3 9 2 2" xfId="38496"/>
    <cellStyle name="Normal 40 2 3 9 2 3" xfId="25639"/>
    <cellStyle name="Normal 40 2 3 9 2 4" xfId="16264"/>
    <cellStyle name="Normal 40 2 3 9 3" xfId="19940"/>
    <cellStyle name="Normal 40 2 3 9 4" xfId="29316"/>
    <cellStyle name="Normal 40 2 3 9 5" xfId="33040"/>
    <cellStyle name="Normal 40 2 3 9 6" xfId="10806"/>
    <cellStyle name="Normal 40 2 30" xfId="3272"/>
    <cellStyle name="Normal 40 2 30 2" xfId="8739"/>
    <cellStyle name="Normal 40 2 30 2 2" xfId="40345"/>
    <cellStyle name="Normal 40 2 30 2 3" xfId="27488"/>
    <cellStyle name="Normal 40 2 30 2 4" xfId="18113"/>
    <cellStyle name="Normal 40 2 30 3" xfId="21835"/>
    <cellStyle name="Normal 40 2 30 4" xfId="31211"/>
    <cellStyle name="Normal 40 2 30 5" xfId="34934"/>
    <cellStyle name="Normal 40 2 30 6" xfId="12701"/>
    <cellStyle name="Normal 40 2 31" xfId="3390"/>
    <cellStyle name="Normal 40 2 31 2" xfId="8856"/>
    <cellStyle name="Normal 40 2 31 2 2" xfId="40462"/>
    <cellStyle name="Normal 40 2 31 2 3" xfId="27605"/>
    <cellStyle name="Normal 40 2 31 2 4" xfId="18230"/>
    <cellStyle name="Normal 40 2 31 3" xfId="21952"/>
    <cellStyle name="Normal 40 2 31 4" xfId="31328"/>
    <cellStyle name="Normal 40 2 31 5" xfId="35051"/>
    <cellStyle name="Normal 40 2 31 6" xfId="12818"/>
    <cellStyle name="Normal 40 2 32" xfId="3510"/>
    <cellStyle name="Normal 40 2 32 2" xfId="8975"/>
    <cellStyle name="Normal 40 2 32 2 2" xfId="40581"/>
    <cellStyle name="Normal 40 2 32 2 3" xfId="27724"/>
    <cellStyle name="Normal 40 2 32 2 4" xfId="18349"/>
    <cellStyle name="Normal 40 2 32 3" xfId="22071"/>
    <cellStyle name="Normal 40 2 32 4" xfId="31447"/>
    <cellStyle name="Normal 40 2 32 5" xfId="35170"/>
    <cellStyle name="Normal 40 2 32 6" xfId="12937"/>
    <cellStyle name="Normal 40 2 33" xfId="3642"/>
    <cellStyle name="Normal 40 2 33 2" xfId="9106"/>
    <cellStyle name="Normal 40 2 33 2 2" xfId="40712"/>
    <cellStyle name="Normal 40 2 33 2 3" xfId="27855"/>
    <cellStyle name="Normal 40 2 33 2 4" xfId="18480"/>
    <cellStyle name="Normal 40 2 33 3" xfId="22202"/>
    <cellStyle name="Normal 40 2 33 4" xfId="31578"/>
    <cellStyle name="Normal 40 2 33 5" xfId="35301"/>
    <cellStyle name="Normal 40 2 33 6" xfId="13068"/>
    <cellStyle name="Normal 40 2 34" xfId="3758"/>
    <cellStyle name="Normal 40 2 34 2" xfId="9221"/>
    <cellStyle name="Normal 40 2 34 2 2" xfId="40827"/>
    <cellStyle name="Normal 40 2 34 2 3" xfId="27970"/>
    <cellStyle name="Normal 40 2 34 2 4" xfId="18595"/>
    <cellStyle name="Normal 40 2 34 3" xfId="22317"/>
    <cellStyle name="Normal 40 2 34 4" xfId="31693"/>
    <cellStyle name="Normal 40 2 34 5" xfId="35416"/>
    <cellStyle name="Normal 40 2 34 6" xfId="13183"/>
    <cellStyle name="Normal 40 2 35" xfId="3873"/>
    <cellStyle name="Normal 40 2 35 2" xfId="9335"/>
    <cellStyle name="Normal 40 2 35 2 2" xfId="40941"/>
    <cellStyle name="Normal 40 2 35 2 3" xfId="28084"/>
    <cellStyle name="Normal 40 2 35 2 4" xfId="18709"/>
    <cellStyle name="Normal 40 2 35 3" xfId="22431"/>
    <cellStyle name="Normal 40 2 35 4" xfId="31807"/>
    <cellStyle name="Normal 40 2 35 5" xfId="35530"/>
    <cellStyle name="Normal 40 2 35 6" xfId="13297"/>
    <cellStyle name="Normal 40 2 36" xfId="478"/>
    <cellStyle name="Normal 40 2 36 2" xfId="9455"/>
    <cellStyle name="Normal 40 2 36 2 2" xfId="41061"/>
    <cellStyle name="Normal 40 2 36 2 3" xfId="28204"/>
    <cellStyle name="Normal 40 2 36 2 4" xfId="18829"/>
    <cellStyle name="Normal 40 2 36 3" xfId="22551"/>
    <cellStyle name="Normal 40 2 36 4" xfId="28445"/>
    <cellStyle name="Normal 40 2 36 5" xfId="32409"/>
    <cellStyle name="Normal 40 2 36 6" xfId="9935"/>
    <cellStyle name="Normal 40 2 37" xfId="357"/>
    <cellStyle name="Normal 40 2 37 2" xfId="5372"/>
    <cellStyle name="Normal 40 2 37 2 2" xfId="36980"/>
    <cellStyle name="Normal 40 2 37 2 3" xfId="24123"/>
    <cellStyle name="Normal 40 2 37 2 4" xfId="14748"/>
    <cellStyle name="Normal 40 2 37 3" xfId="19069"/>
    <cellStyle name="Normal 40 2 37 4" xfId="9815"/>
    <cellStyle name="Normal 40 2 38" xfId="4039"/>
    <cellStyle name="Normal 40 2 38 2" xfId="35653"/>
    <cellStyle name="Normal 40 2 38 3" xfId="22795"/>
    <cellStyle name="Normal 40 2 38 4" xfId="13420"/>
    <cellStyle name="Normal 40 2 39" xfId="18949"/>
    <cellStyle name="Normal 40 2 4" xfId="148"/>
    <cellStyle name="Normal 40 2 4 10" xfId="1480"/>
    <cellStyle name="Normal 40 2 4 10 2" xfId="6968"/>
    <cellStyle name="Normal 40 2 4 10 2 2" xfId="38574"/>
    <cellStyle name="Normal 40 2 4 10 2 3" xfId="25717"/>
    <cellStyle name="Normal 40 2 4 10 2 4" xfId="16342"/>
    <cellStyle name="Normal 40 2 4 10 3" xfId="20061"/>
    <cellStyle name="Normal 40 2 4 10 4" xfId="29437"/>
    <cellStyle name="Normal 40 2 4 10 5" xfId="33161"/>
    <cellStyle name="Normal 40 2 4 10 6" xfId="10927"/>
    <cellStyle name="Normal 40 2 4 11" xfId="1612"/>
    <cellStyle name="Normal 40 2 4 11 2" xfId="7092"/>
    <cellStyle name="Normal 40 2 4 11 2 2" xfId="38698"/>
    <cellStyle name="Normal 40 2 4 11 2 3" xfId="25841"/>
    <cellStyle name="Normal 40 2 4 11 2 4" xfId="16466"/>
    <cellStyle name="Normal 40 2 4 11 3" xfId="20188"/>
    <cellStyle name="Normal 40 2 4 11 4" xfId="29564"/>
    <cellStyle name="Normal 40 2 4 11 5" xfId="33287"/>
    <cellStyle name="Normal 40 2 4 11 6" xfId="11054"/>
    <cellStyle name="Normal 40 2 4 12" xfId="1728"/>
    <cellStyle name="Normal 40 2 4 12 2" xfId="7207"/>
    <cellStyle name="Normal 40 2 4 12 2 2" xfId="38813"/>
    <cellStyle name="Normal 40 2 4 12 2 3" xfId="25956"/>
    <cellStyle name="Normal 40 2 4 12 2 4" xfId="16581"/>
    <cellStyle name="Normal 40 2 4 12 3" xfId="20303"/>
    <cellStyle name="Normal 40 2 4 12 4" xfId="29679"/>
    <cellStyle name="Normal 40 2 4 12 5" xfId="33402"/>
    <cellStyle name="Normal 40 2 4 12 6" xfId="11169"/>
    <cellStyle name="Normal 40 2 4 13" xfId="1902"/>
    <cellStyle name="Normal 40 2 4 13 2" xfId="7380"/>
    <cellStyle name="Normal 40 2 4 13 2 2" xfId="38986"/>
    <cellStyle name="Normal 40 2 4 13 2 3" xfId="26129"/>
    <cellStyle name="Normal 40 2 4 13 2 4" xfId="16754"/>
    <cellStyle name="Normal 40 2 4 13 3" xfId="20476"/>
    <cellStyle name="Normal 40 2 4 13 4" xfId="29852"/>
    <cellStyle name="Normal 40 2 4 13 5" xfId="33575"/>
    <cellStyle name="Normal 40 2 4 13 6" xfId="11342"/>
    <cellStyle name="Normal 40 2 4 14" xfId="2020"/>
    <cellStyle name="Normal 40 2 4 14 2" xfId="7497"/>
    <cellStyle name="Normal 40 2 4 14 2 2" xfId="39103"/>
    <cellStyle name="Normal 40 2 4 14 2 3" xfId="26246"/>
    <cellStyle name="Normal 40 2 4 14 2 4" xfId="16871"/>
    <cellStyle name="Normal 40 2 4 14 3" xfId="20593"/>
    <cellStyle name="Normal 40 2 4 14 4" xfId="29969"/>
    <cellStyle name="Normal 40 2 4 14 5" xfId="33692"/>
    <cellStyle name="Normal 40 2 4 14 6" xfId="11459"/>
    <cellStyle name="Normal 40 2 4 15" xfId="2137"/>
    <cellStyle name="Normal 40 2 4 15 2" xfId="7613"/>
    <cellStyle name="Normal 40 2 4 15 2 2" xfId="39219"/>
    <cellStyle name="Normal 40 2 4 15 2 3" xfId="26362"/>
    <cellStyle name="Normal 40 2 4 15 2 4" xfId="16987"/>
    <cellStyle name="Normal 40 2 4 15 3" xfId="20709"/>
    <cellStyle name="Normal 40 2 4 15 4" xfId="30085"/>
    <cellStyle name="Normal 40 2 4 15 5" xfId="33808"/>
    <cellStyle name="Normal 40 2 4 15 6" xfId="11575"/>
    <cellStyle name="Normal 40 2 4 16" xfId="2256"/>
    <cellStyle name="Normal 40 2 4 16 2" xfId="7731"/>
    <cellStyle name="Normal 40 2 4 16 2 2" xfId="39337"/>
    <cellStyle name="Normal 40 2 4 16 2 3" xfId="26480"/>
    <cellStyle name="Normal 40 2 4 16 2 4" xfId="17105"/>
    <cellStyle name="Normal 40 2 4 16 3" xfId="20827"/>
    <cellStyle name="Normal 40 2 4 16 4" xfId="30203"/>
    <cellStyle name="Normal 40 2 4 16 5" xfId="33926"/>
    <cellStyle name="Normal 40 2 4 16 6" xfId="11693"/>
    <cellStyle name="Normal 40 2 4 17" xfId="2375"/>
    <cellStyle name="Normal 40 2 4 17 2" xfId="7849"/>
    <cellStyle name="Normal 40 2 4 17 2 2" xfId="39455"/>
    <cellStyle name="Normal 40 2 4 17 2 3" xfId="26598"/>
    <cellStyle name="Normal 40 2 4 17 2 4" xfId="17223"/>
    <cellStyle name="Normal 40 2 4 17 3" xfId="20945"/>
    <cellStyle name="Normal 40 2 4 17 4" xfId="30321"/>
    <cellStyle name="Normal 40 2 4 17 5" xfId="34044"/>
    <cellStyle name="Normal 40 2 4 17 6" xfId="11811"/>
    <cellStyle name="Normal 40 2 4 18" xfId="2492"/>
    <cellStyle name="Normal 40 2 4 18 2" xfId="7965"/>
    <cellStyle name="Normal 40 2 4 18 2 2" xfId="39571"/>
    <cellStyle name="Normal 40 2 4 18 2 3" xfId="26714"/>
    <cellStyle name="Normal 40 2 4 18 2 4" xfId="17339"/>
    <cellStyle name="Normal 40 2 4 18 3" xfId="21061"/>
    <cellStyle name="Normal 40 2 4 18 4" xfId="30437"/>
    <cellStyle name="Normal 40 2 4 18 5" xfId="34160"/>
    <cellStyle name="Normal 40 2 4 18 6" xfId="11927"/>
    <cellStyle name="Normal 40 2 4 19" xfId="2610"/>
    <cellStyle name="Normal 40 2 4 19 2" xfId="8082"/>
    <cellStyle name="Normal 40 2 4 19 2 2" xfId="39688"/>
    <cellStyle name="Normal 40 2 4 19 2 3" xfId="26831"/>
    <cellStyle name="Normal 40 2 4 19 2 4" xfId="17456"/>
    <cellStyle name="Normal 40 2 4 19 3" xfId="21178"/>
    <cellStyle name="Normal 40 2 4 19 4" xfId="30554"/>
    <cellStyle name="Normal 40 2 4 19 5" xfId="34277"/>
    <cellStyle name="Normal 40 2 4 19 6" xfId="12044"/>
    <cellStyle name="Normal 40 2 4 2" xfId="219"/>
    <cellStyle name="Normal 40 2 4 2 10" xfId="1683"/>
    <cellStyle name="Normal 40 2 4 2 10 2" xfId="7163"/>
    <cellStyle name="Normal 40 2 4 2 10 2 2" xfId="38769"/>
    <cellStyle name="Normal 40 2 4 2 10 2 3" xfId="25912"/>
    <cellStyle name="Normal 40 2 4 2 10 2 4" xfId="16537"/>
    <cellStyle name="Normal 40 2 4 2 10 3" xfId="20259"/>
    <cellStyle name="Normal 40 2 4 2 10 4" xfId="29635"/>
    <cellStyle name="Normal 40 2 4 2 10 5" xfId="33358"/>
    <cellStyle name="Normal 40 2 4 2 10 6" xfId="11125"/>
    <cellStyle name="Normal 40 2 4 2 11" xfId="1799"/>
    <cellStyle name="Normal 40 2 4 2 11 2" xfId="7278"/>
    <cellStyle name="Normal 40 2 4 2 11 2 2" xfId="38884"/>
    <cellStyle name="Normal 40 2 4 2 11 2 3" xfId="26027"/>
    <cellStyle name="Normal 40 2 4 2 11 2 4" xfId="16652"/>
    <cellStyle name="Normal 40 2 4 2 11 3" xfId="20374"/>
    <cellStyle name="Normal 40 2 4 2 11 4" xfId="29750"/>
    <cellStyle name="Normal 40 2 4 2 11 5" xfId="33473"/>
    <cellStyle name="Normal 40 2 4 2 11 6" xfId="11240"/>
    <cellStyle name="Normal 40 2 4 2 12" xfId="1973"/>
    <cellStyle name="Normal 40 2 4 2 12 2" xfId="7451"/>
    <cellStyle name="Normal 40 2 4 2 12 2 2" xfId="39057"/>
    <cellStyle name="Normal 40 2 4 2 12 2 3" xfId="26200"/>
    <cellStyle name="Normal 40 2 4 2 12 2 4" xfId="16825"/>
    <cellStyle name="Normal 40 2 4 2 12 3" xfId="20547"/>
    <cellStyle name="Normal 40 2 4 2 12 4" xfId="29923"/>
    <cellStyle name="Normal 40 2 4 2 12 5" xfId="33646"/>
    <cellStyle name="Normal 40 2 4 2 12 6" xfId="11413"/>
    <cellStyle name="Normal 40 2 4 2 13" xfId="2091"/>
    <cellStyle name="Normal 40 2 4 2 13 2" xfId="7568"/>
    <cellStyle name="Normal 40 2 4 2 13 2 2" xfId="39174"/>
    <cellStyle name="Normal 40 2 4 2 13 2 3" xfId="26317"/>
    <cellStyle name="Normal 40 2 4 2 13 2 4" xfId="16942"/>
    <cellStyle name="Normal 40 2 4 2 13 3" xfId="20664"/>
    <cellStyle name="Normal 40 2 4 2 13 4" xfId="30040"/>
    <cellStyle name="Normal 40 2 4 2 13 5" xfId="33763"/>
    <cellStyle name="Normal 40 2 4 2 13 6" xfId="11530"/>
    <cellStyle name="Normal 40 2 4 2 14" xfId="2208"/>
    <cellStyle name="Normal 40 2 4 2 14 2" xfId="7684"/>
    <cellStyle name="Normal 40 2 4 2 14 2 2" xfId="39290"/>
    <cellStyle name="Normal 40 2 4 2 14 2 3" xfId="26433"/>
    <cellStyle name="Normal 40 2 4 2 14 2 4" xfId="17058"/>
    <cellStyle name="Normal 40 2 4 2 14 3" xfId="20780"/>
    <cellStyle name="Normal 40 2 4 2 14 4" xfId="30156"/>
    <cellStyle name="Normal 40 2 4 2 14 5" xfId="33879"/>
    <cellStyle name="Normal 40 2 4 2 14 6" xfId="11646"/>
    <cellStyle name="Normal 40 2 4 2 15" xfId="2327"/>
    <cellStyle name="Normal 40 2 4 2 15 2" xfId="7802"/>
    <cellStyle name="Normal 40 2 4 2 15 2 2" xfId="39408"/>
    <cellStyle name="Normal 40 2 4 2 15 2 3" xfId="26551"/>
    <cellStyle name="Normal 40 2 4 2 15 2 4" xfId="17176"/>
    <cellStyle name="Normal 40 2 4 2 15 3" xfId="20898"/>
    <cellStyle name="Normal 40 2 4 2 15 4" xfId="30274"/>
    <cellStyle name="Normal 40 2 4 2 15 5" xfId="33997"/>
    <cellStyle name="Normal 40 2 4 2 15 6" xfId="11764"/>
    <cellStyle name="Normal 40 2 4 2 16" xfId="2446"/>
    <cellStyle name="Normal 40 2 4 2 16 2" xfId="7920"/>
    <cellStyle name="Normal 40 2 4 2 16 2 2" xfId="39526"/>
    <cellStyle name="Normal 40 2 4 2 16 2 3" xfId="26669"/>
    <cellStyle name="Normal 40 2 4 2 16 2 4" xfId="17294"/>
    <cellStyle name="Normal 40 2 4 2 16 3" xfId="21016"/>
    <cellStyle name="Normal 40 2 4 2 16 4" xfId="30392"/>
    <cellStyle name="Normal 40 2 4 2 16 5" xfId="34115"/>
    <cellStyle name="Normal 40 2 4 2 16 6" xfId="11882"/>
    <cellStyle name="Normal 40 2 4 2 17" xfId="2563"/>
    <cellStyle name="Normal 40 2 4 2 17 2" xfId="8036"/>
    <cellStyle name="Normal 40 2 4 2 17 2 2" xfId="39642"/>
    <cellStyle name="Normal 40 2 4 2 17 2 3" xfId="26785"/>
    <cellStyle name="Normal 40 2 4 2 17 2 4" xfId="17410"/>
    <cellStyle name="Normal 40 2 4 2 17 3" xfId="21132"/>
    <cellStyle name="Normal 40 2 4 2 17 4" xfId="30508"/>
    <cellStyle name="Normal 40 2 4 2 17 5" xfId="34231"/>
    <cellStyle name="Normal 40 2 4 2 17 6" xfId="11998"/>
    <cellStyle name="Normal 40 2 4 2 18" xfId="2681"/>
    <cellStyle name="Normal 40 2 4 2 18 2" xfId="8153"/>
    <cellStyle name="Normal 40 2 4 2 18 2 2" xfId="39759"/>
    <cellStyle name="Normal 40 2 4 2 18 2 3" xfId="26902"/>
    <cellStyle name="Normal 40 2 4 2 18 2 4" xfId="17527"/>
    <cellStyle name="Normal 40 2 4 2 18 3" xfId="21249"/>
    <cellStyle name="Normal 40 2 4 2 18 4" xfId="30625"/>
    <cellStyle name="Normal 40 2 4 2 18 5" xfId="34348"/>
    <cellStyle name="Normal 40 2 4 2 18 6" xfId="12115"/>
    <cellStyle name="Normal 40 2 4 2 19" xfId="2801"/>
    <cellStyle name="Normal 40 2 4 2 19 2" xfId="8272"/>
    <cellStyle name="Normal 40 2 4 2 19 2 2" xfId="39878"/>
    <cellStyle name="Normal 40 2 4 2 19 2 3" xfId="27021"/>
    <cellStyle name="Normal 40 2 4 2 19 2 4" xfId="17646"/>
    <cellStyle name="Normal 40 2 4 2 19 3" xfId="21368"/>
    <cellStyle name="Normal 40 2 4 2 19 4" xfId="30744"/>
    <cellStyle name="Normal 40 2 4 2 19 5" xfId="34467"/>
    <cellStyle name="Normal 40 2 4 2 19 6" xfId="12234"/>
    <cellStyle name="Normal 40 2 4 2 2" xfId="340"/>
    <cellStyle name="Normal 40 2 4 2 2 2" xfId="693"/>
    <cellStyle name="Normal 40 2 4 2 2 2 2" xfId="5262"/>
    <cellStyle name="Normal 40 2 4 2 2 2 2 2" xfId="6520"/>
    <cellStyle name="Normal 40 2 4 2 2 2 2 2 2" xfId="38128"/>
    <cellStyle name="Normal 40 2 4 2 2 2 2 2 3" xfId="25271"/>
    <cellStyle name="Normal 40 2 4 2 2 2 2 2 4" xfId="15896"/>
    <cellStyle name="Normal 40 2 4 2 2 2 2 3" xfId="36870"/>
    <cellStyle name="Normal 40 2 4 2 2 2 2 4" xfId="24013"/>
    <cellStyle name="Normal 40 2 4 2 2 2 2 5" xfId="14638"/>
    <cellStyle name="Normal 40 2 4 2 2 2 3" xfId="5848"/>
    <cellStyle name="Normal 40 2 4 2 2 2 3 2" xfId="37456"/>
    <cellStyle name="Normal 40 2 4 2 2 2 3 3" xfId="24599"/>
    <cellStyle name="Normal 40 2 4 2 2 2 3 4" xfId="15224"/>
    <cellStyle name="Normal 40 2 4 2 2 2 4" xfId="4588"/>
    <cellStyle name="Normal 40 2 4 2 2 2 4 2" xfId="36202"/>
    <cellStyle name="Normal 40 2 4 2 2 2 4 3" xfId="23344"/>
    <cellStyle name="Normal 40 2 4 2 2 2 4 4" xfId="13969"/>
    <cellStyle name="Normal 40 2 4 2 2 2 5" xfId="32391"/>
    <cellStyle name="Normal 40 2 4 2 2 2 6" xfId="22664"/>
    <cellStyle name="Normal 40 2 4 2 2 2 7" xfId="10147"/>
    <cellStyle name="Normal 40 2 4 2 2 3" xfId="5261"/>
    <cellStyle name="Normal 40 2 4 2 2 3 2" xfId="6519"/>
    <cellStyle name="Normal 40 2 4 2 2 3 2 2" xfId="38127"/>
    <cellStyle name="Normal 40 2 4 2 2 3 2 3" xfId="25270"/>
    <cellStyle name="Normal 40 2 4 2 2 3 2 4" xfId="15895"/>
    <cellStyle name="Normal 40 2 4 2 2 3 3" xfId="36869"/>
    <cellStyle name="Normal 40 2 4 2 2 3 4" xfId="24012"/>
    <cellStyle name="Normal 40 2 4 2 2 3 5" xfId="14637"/>
    <cellStyle name="Normal 40 2 4 2 2 4" xfId="5628"/>
    <cellStyle name="Normal 40 2 4 2 2 4 2" xfId="37236"/>
    <cellStyle name="Normal 40 2 4 2 2 4 3" xfId="24379"/>
    <cellStyle name="Normal 40 2 4 2 2 4 4" xfId="15004"/>
    <cellStyle name="Normal 40 2 4 2 2 5" xfId="4368"/>
    <cellStyle name="Normal 40 2 4 2 2 5 2" xfId="35982"/>
    <cellStyle name="Normal 40 2 4 2 2 5 3" xfId="23124"/>
    <cellStyle name="Normal 40 2 4 2 2 5 4" xfId="13749"/>
    <cellStyle name="Normal 40 2 4 2 2 6" xfId="19281"/>
    <cellStyle name="Normal 40 2 4 2 2 7" xfId="28657"/>
    <cellStyle name="Normal 40 2 4 2 2 8" xfId="32150"/>
    <cellStyle name="Normal 40 2 4 2 2 9" xfId="9798"/>
    <cellStyle name="Normal 40 2 4 2 20" xfId="2916"/>
    <cellStyle name="Normal 40 2 4 2 20 2" xfId="8386"/>
    <cellStyle name="Normal 40 2 4 2 20 2 2" xfId="39992"/>
    <cellStyle name="Normal 40 2 4 2 20 2 3" xfId="27135"/>
    <cellStyle name="Normal 40 2 4 2 20 2 4" xfId="17760"/>
    <cellStyle name="Normal 40 2 4 2 20 3" xfId="21482"/>
    <cellStyle name="Normal 40 2 4 2 20 4" xfId="30858"/>
    <cellStyle name="Normal 40 2 4 2 20 5" xfId="34581"/>
    <cellStyle name="Normal 40 2 4 2 20 6" xfId="12348"/>
    <cellStyle name="Normal 40 2 4 2 21" xfId="3031"/>
    <cellStyle name="Normal 40 2 4 2 21 2" xfId="8500"/>
    <cellStyle name="Normal 40 2 4 2 21 2 2" xfId="40106"/>
    <cellStyle name="Normal 40 2 4 2 21 2 3" xfId="27249"/>
    <cellStyle name="Normal 40 2 4 2 21 2 4" xfId="17874"/>
    <cellStyle name="Normal 40 2 4 2 21 3" xfId="21596"/>
    <cellStyle name="Normal 40 2 4 2 21 4" xfId="30972"/>
    <cellStyle name="Normal 40 2 4 2 21 5" xfId="34695"/>
    <cellStyle name="Normal 40 2 4 2 21 6" xfId="12462"/>
    <cellStyle name="Normal 40 2 4 2 22" xfId="3146"/>
    <cellStyle name="Normal 40 2 4 2 22 2" xfId="8614"/>
    <cellStyle name="Normal 40 2 4 2 22 2 2" xfId="40220"/>
    <cellStyle name="Normal 40 2 4 2 22 2 3" xfId="27363"/>
    <cellStyle name="Normal 40 2 4 2 22 2 4" xfId="17988"/>
    <cellStyle name="Normal 40 2 4 2 22 3" xfId="21710"/>
    <cellStyle name="Normal 40 2 4 2 22 4" xfId="31086"/>
    <cellStyle name="Normal 40 2 4 2 22 5" xfId="34809"/>
    <cellStyle name="Normal 40 2 4 2 22 6" xfId="12576"/>
    <cellStyle name="Normal 40 2 4 2 23" xfId="3261"/>
    <cellStyle name="Normal 40 2 4 2 23 2" xfId="8728"/>
    <cellStyle name="Normal 40 2 4 2 23 2 2" xfId="40334"/>
    <cellStyle name="Normal 40 2 4 2 23 2 3" xfId="27477"/>
    <cellStyle name="Normal 40 2 4 2 23 2 4" xfId="18102"/>
    <cellStyle name="Normal 40 2 4 2 23 3" xfId="21824"/>
    <cellStyle name="Normal 40 2 4 2 23 4" xfId="31200"/>
    <cellStyle name="Normal 40 2 4 2 23 5" xfId="34923"/>
    <cellStyle name="Normal 40 2 4 2 23 6" xfId="12690"/>
    <cellStyle name="Normal 40 2 4 2 24" xfId="3376"/>
    <cellStyle name="Normal 40 2 4 2 24 2" xfId="8842"/>
    <cellStyle name="Normal 40 2 4 2 24 2 2" xfId="40448"/>
    <cellStyle name="Normal 40 2 4 2 24 2 3" xfId="27591"/>
    <cellStyle name="Normal 40 2 4 2 24 2 4" xfId="18216"/>
    <cellStyle name="Normal 40 2 4 2 24 3" xfId="21938"/>
    <cellStyle name="Normal 40 2 4 2 24 4" xfId="31314"/>
    <cellStyle name="Normal 40 2 4 2 24 5" xfId="35037"/>
    <cellStyle name="Normal 40 2 4 2 24 6" xfId="12804"/>
    <cellStyle name="Normal 40 2 4 2 25" xfId="3494"/>
    <cellStyle name="Normal 40 2 4 2 25 2" xfId="8959"/>
    <cellStyle name="Normal 40 2 4 2 25 2 2" xfId="40565"/>
    <cellStyle name="Normal 40 2 4 2 25 2 3" xfId="27708"/>
    <cellStyle name="Normal 40 2 4 2 25 2 4" xfId="18333"/>
    <cellStyle name="Normal 40 2 4 2 25 3" xfId="22055"/>
    <cellStyle name="Normal 40 2 4 2 25 4" xfId="31431"/>
    <cellStyle name="Normal 40 2 4 2 25 5" xfId="35154"/>
    <cellStyle name="Normal 40 2 4 2 25 6" xfId="12921"/>
    <cellStyle name="Normal 40 2 4 2 26" xfId="3614"/>
    <cellStyle name="Normal 40 2 4 2 26 2" xfId="9078"/>
    <cellStyle name="Normal 40 2 4 2 26 2 2" xfId="40684"/>
    <cellStyle name="Normal 40 2 4 2 26 2 3" xfId="27827"/>
    <cellStyle name="Normal 40 2 4 2 26 2 4" xfId="18452"/>
    <cellStyle name="Normal 40 2 4 2 26 3" xfId="22174"/>
    <cellStyle name="Normal 40 2 4 2 26 4" xfId="31550"/>
    <cellStyle name="Normal 40 2 4 2 26 5" xfId="35273"/>
    <cellStyle name="Normal 40 2 4 2 26 6" xfId="13040"/>
    <cellStyle name="Normal 40 2 4 2 27" xfId="3746"/>
    <cellStyle name="Normal 40 2 4 2 27 2" xfId="9209"/>
    <cellStyle name="Normal 40 2 4 2 27 2 2" xfId="40815"/>
    <cellStyle name="Normal 40 2 4 2 27 2 3" xfId="27958"/>
    <cellStyle name="Normal 40 2 4 2 27 2 4" xfId="18583"/>
    <cellStyle name="Normal 40 2 4 2 27 3" xfId="22305"/>
    <cellStyle name="Normal 40 2 4 2 27 4" xfId="31681"/>
    <cellStyle name="Normal 40 2 4 2 27 5" xfId="35404"/>
    <cellStyle name="Normal 40 2 4 2 27 6" xfId="13171"/>
    <cellStyle name="Normal 40 2 4 2 28" xfId="3862"/>
    <cellStyle name="Normal 40 2 4 2 28 2" xfId="9324"/>
    <cellStyle name="Normal 40 2 4 2 28 2 2" xfId="40930"/>
    <cellStyle name="Normal 40 2 4 2 28 2 3" xfId="28073"/>
    <cellStyle name="Normal 40 2 4 2 28 2 4" xfId="18698"/>
    <cellStyle name="Normal 40 2 4 2 28 3" xfId="22420"/>
    <cellStyle name="Normal 40 2 4 2 28 4" xfId="31796"/>
    <cellStyle name="Normal 40 2 4 2 28 5" xfId="35519"/>
    <cellStyle name="Normal 40 2 4 2 28 6" xfId="13286"/>
    <cellStyle name="Normal 40 2 4 2 29" xfId="3977"/>
    <cellStyle name="Normal 40 2 4 2 29 2" xfId="9438"/>
    <cellStyle name="Normal 40 2 4 2 29 2 2" xfId="41044"/>
    <cellStyle name="Normal 40 2 4 2 29 2 3" xfId="28187"/>
    <cellStyle name="Normal 40 2 4 2 29 2 4" xfId="18812"/>
    <cellStyle name="Normal 40 2 4 2 29 3" xfId="22534"/>
    <cellStyle name="Normal 40 2 4 2 29 4" xfId="31910"/>
    <cellStyle name="Normal 40 2 4 2 29 5" xfId="35633"/>
    <cellStyle name="Normal 40 2 4 2 29 6" xfId="13400"/>
    <cellStyle name="Normal 40 2 4 2 3" xfId="857"/>
    <cellStyle name="Normal 40 2 4 2 3 2" xfId="5263"/>
    <cellStyle name="Normal 40 2 4 2 3 2 2" xfId="6521"/>
    <cellStyle name="Normal 40 2 4 2 3 2 2 2" xfId="38129"/>
    <cellStyle name="Normal 40 2 4 2 3 2 2 3" xfId="25272"/>
    <cellStyle name="Normal 40 2 4 2 3 2 2 4" xfId="15897"/>
    <cellStyle name="Normal 40 2 4 2 3 2 3" xfId="36871"/>
    <cellStyle name="Normal 40 2 4 2 3 2 4" xfId="24014"/>
    <cellStyle name="Normal 40 2 4 2 3 2 5" xfId="14639"/>
    <cellStyle name="Normal 40 2 4 2 3 3" xfId="5849"/>
    <cellStyle name="Normal 40 2 4 2 3 3 2" xfId="37457"/>
    <cellStyle name="Normal 40 2 4 2 3 3 3" xfId="24600"/>
    <cellStyle name="Normal 40 2 4 2 3 3 4" xfId="15225"/>
    <cellStyle name="Normal 40 2 4 2 3 4" xfId="4589"/>
    <cellStyle name="Normal 40 2 4 2 3 4 2" xfId="36203"/>
    <cellStyle name="Normal 40 2 4 2 3 4 3" xfId="23345"/>
    <cellStyle name="Normal 40 2 4 2 3 4 4" xfId="13970"/>
    <cellStyle name="Normal 40 2 4 2 3 5" xfId="19444"/>
    <cellStyle name="Normal 40 2 4 2 3 6" xfId="28820"/>
    <cellStyle name="Normal 40 2 4 2 3 7" xfId="32271"/>
    <cellStyle name="Normal 40 2 4 2 3 8" xfId="10310"/>
    <cellStyle name="Normal 40 2 4 2 30" xfId="581"/>
    <cellStyle name="Normal 40 2 4 2 30 2" xfId="9558"/>
    <cellStyle name="Normal 40 2 4 2 30 2 2" xfId="41164"/>
    <cellStyle name="Normal 40 2 4 2 30 2 3" xfId="28307"/>
    <cellStyle name="Normal 40 2 4 2 30 2 4" xfId="18932"/>
    <cellStyle name="Normal 40 2 4 2 30 3" xfId="22654"/>
    <cellStyle name="Normal 40 2 4 2 30 4" xfId="28548"/>
    <cellStyle name="Normal 40 2 4 2 30 5" xfId="32512"/>
    <cellStyle name="Normal 40 2 4 2 30 6" xfId="10038"/>
    <cellStyle name="Normal 40 2 4 2 31" xfId="460"/>
    <cellStyle name="Normal 40 2 4 2 31 2" xfId="6823"/>
    <cellStyle name="Normal 40 2 4 2 31 2 2" xfId="38429"/>
    <cellStyle name="Normal 40 2 4 2 31 2 3" xfId="25572"/>
    <cellStyle name="Normal 40 2 4 2 31 2 4" xfId="16197"/>
    <cellStyle name="Normal 40 2 4 2 31 3" xfId="19172"/>
    <cellStyle name="Normal 40 2 4 2 31 4" xfId="9918"/>
    <cellStyle name="Normal 40 2 4 2 32" xfId="4142"/>
    <cellStyle name="Normal 40 2 4 2 32 2" xfId="35756"/>
    <cellStyle name="Normal 40 2 4 2 32 3" xfId="22898"/>
    <cellStyle name="Normal 40 2 4 2 32 4" xfId="13523"/>
    <cellStyle name="Normal 40 2 4 2 33" xfId="19052"/>
    <cellStyle name="Normal 40 2 4 2 34" xfId="28428"/>
    <cellStyle name="Normal 40 2 4 2 35" xfId="32030"/>
    <cellStyle name="Normal 40 2 4 2 36" xfId="9678"/>
    <cellStyle name="Normal 40 2 4 2 4" xfId="974"/>
    <cellStyle name="Normal 40 2 4 2 4 2" xfId="5264"/>
    <cellStyle name="Normal 40 2 4 2 4 2 2" xfId="6522"/>
    <cellStyle name="Normal 40 2 4 2 4 2 2 2" xfId="38130"/>
    <cellStyle name="Normal 40 2 4 2 4 2 2 3" xfId="25273"/>
    <cellStyle name="Normal 40 2 4 2 4 2 2 4" xfId="15898"/>
    <cellStyle name="Normal 40 2 4 2 4 2 3" xfId="36872"/>
    <cellStyle name="Normal 40 2 4 2 4 2 4" xfId="24015"/>
    <cellStyle name="Normal 40 2 4 2 4 2 5" xfId="14640"/>
    <cellStyle name="Normal 40 2 4 2 4 3" xfId="6003"/>
    <cellStyle name="Normal 40 2 4 2 4 3 2" xfId="37611"/>
    <cellStyle name="Normal 40 2 4 2 4 3 3" xfId="24754"/>
    <cellStyle name="Normal 40 2 4 2 4 3 4" xfId="15379"/>
    <cellStyle name="Normal 40 2 4 2 4 4" xfId="4744"/>
    <cellStyle name="Normal 40 2 4 2 4 4 2" xfId="36355"/>
    <cellStyle name="Normal 40 2 4 2 4 4 3" xfId="23498"/>
    <cellStyle name="Normal 40 2 4 2 4 4 4" xfId="14123"/>
    <cellStyle name="Normal 40 2 4 2 4 5" xfId="19560"/>
    <cellStyle name="Normal 40 2 4 2 4 6" xfId="28936"/>
    <cellStyle name="Normal 40 2 4 2 4 7" xfId="32660"/>
    <cellStyle name="Normal 40 2 4 2 4 8" xfId="10426"/>
    <cellStyle name="Normal 40 2 4 2 5" xfId="1090"/>
    <cellStyle name="Normal 40 2 4 2 5 2" xfId="6518"/>
    <cellStyle name="Normal 40 2 4 2 5 2 2" xfId="38126"/>
    <cellStyle name="Normal 40 2 4 2 5 2 3" xfId="25269"/>
    <cellStyle name="Normal 40 2 4 2 5 2 4" xfId="15894"/>
    <cellStyle name="Normal 40 2 4 2 5 3" xfId="5260"/>
    <cellStyle name="Normal 40 2 4 2 5 3 2" xfId="36868"/>
    <cellStyle name="Normal 40 2 4 2 5 3 3" xfId="24011"/>
    <cellStyle name="Normal 40 2 4 2 5 3 4" xfId="14636"/>
    <cellStyle name="Normal 40 2 4 2 5 4" xfId="19675"/>
    <cellStyle name="Normal 40 2 4 2 5 5" xfId="29051"/>
    <cellStyle name="Normal 40 2 4 2 5 6" xfId="32775"/>
    <cellStyle name="Normal 40 2 4 2 5 7" xfId="10541"/>
    <cellStyle name="Normal 40 2 4 2 6" xfId="1206"/>
    <cellStyle name="Normal 40 2 4 2 6 2" xfId="6965"/>
    <cellStyle name="Normal 40 2 4 2 6 2 2" xfId="38571"/>
    <cellStyle name="Normal 40 2 4 2 6 2 3" xfId="25714"/>
    <cellStyle name="Normal 40 2 4 2 6 2 4" xfId="16339"/>
    <cellStyle name="Normal 40 2 4 2 6 3" xfId="4259"/>
    <cellStyle name="Normal 40 2 4 2 6 3 2" xfId="35873"/>
    <cellStyle name="Normal 40 2 4 2 6 3 3" xfId="23015"/>
    <cellStyle name="Normal 40 2 4 2 6 3 4" xfId="13640"/>
    <cellStyle name="Normal 40 2 4 2 6 4" xfId="19790"/>
    <cellStyle name="Normal 40 2 4 2 6 5" xfId="29166"/>
    <cellStyle name="Normal 40 2 4 2 6 6" xfId="32890"/>
    <cellStyle name="Normal 40 2 4 2 6 7" xfId="10656"/>
    <cellStyle name="Normal 40 2 4 2 7" xfId="1321"/>
    <cellStyle name="Normal 40 2 4 2 7 2" xfId="5515"/>
    <cellStyle name="Normal 40 2 4 2 7 2 2" xfId="37123"/>
    <cellStyle name="Normal 40 2 4 2 7 2 3" xfId="24266"/>
    <cellStyle name="Normal 40 2 4 2 7 2 4" xfId="14891"/>
    <cellStyle name="Normal 40 2 4 2 7 3" xfId="19904"/>
    <cellStyle name="Normal 40 2 4 2 7 4" xfId="29280"/>
    <cellStyle name="Normal 40 2 4 2 7 5" xfId="33004"/>
    <cellStyle name="Normal 40 2 4 2 7 6" xfId="10770"/>
    <cellStyle name="Normal 40 2 4 2 8" xfId="1436"/>
    <cellStyle name="Normal 40 2 4 2 8 2" xfId="6840"/>
    <cellStyle name="Normal 40 2 4 2 8 2 2" xfId="38446"/>
    <cellStyle name="Normal 40 2 4 2 8 2 3" xfId="25589"/>
    <cellStyle name="Normal 40 2 4 2 8 2 4" xfId="16214"/>
    <cellStyle name="Normal 40 2 4 2 8 3" xfId="20018"/>
    <cellStyle name="Normal 40 2 4 2 8 4" xfId="29394"/>
    <cellStyle name="Normal 40 2 4 2 8 5" xfId="33118"/>
    <cellStyle name="Normal 40 2 4 2 8 6" xfId="10884"/>
    <cellStyle name="Normal 40 2 4 2 9" xfId="1551"/>
    <cellStyle name="Normal 40 2 4 2 9 2" xfId="7032"/>
    <cellStyle name="Normal 40 2 4 2 9 2 2" xfId="38638"/>
    <cellStyle name="Normal 40 2 4 2 9 2 3" xfId="25781"/>
    <cellStyle name="Normal 40 2 4 2 9 2 4" xfId="16406"/>
    <cellStyle name="Normal 40 2 4 2 9 3" xfId="20132"/>
    <cellStyle name="Normal 40 2 4 2 9 4" xfId="29508"/>
    <cellStyle name="Normal 40 2 4 2 9 5" xfId="33232"/>
    <cellStyle name="Normal 40 2 4 2 9 6" xfId="10998"/>
    <cellStyle name="Normal 40 2 4 20" xfId="2730"/>
    <cellStyle name="Normal 40 2 4 20 2" xfId="8201"/>
    <cellStyle name="Normal 40 2 4 20 2 2" xfId="39807"/>
    <cellStyle name="Normal 40 2 4 20 2 3" xfId="26950"/>
    <cellStyle name="Normal 40 2 4 20 2 4" xfId="17575"/>
    <cellStyle name="Normal 40 2 4 20 3" xfId="21297"/>
    <cellStyle name="Normal 40 2 4 20 4" xfId="30673"/>
    <cellStyle name="Normal 40 2 4 20 5" xfId="34396"/>
    <cellStyle name="Normal 40 2 4 20 6" xfId="12163"/>
    <cellStyle name="Normal 40 2 4 21" xfId="2845"/>
    <cellStyle name="Normal 40 2 4 21 2" xfId="8315"/>
    <cellStyle name="Normal 40 2 4 21 2 2" xfId="39921"/>
    <cellStyle name="Normal 40 2 4 21 2 3" xfId="27064"/>
    <cellStyle name="Normal 40 2 4 21 2 4" xfId="17689"/>
    <cellStyle name="Normal 40 2 4 21 3" xfId="21411"/>
    <cellStyle name="Normal 40 2 4 21 4" xfId="30787"/>
    <cellStyle name="Normal 40 2 4 21 5" xfId="34510"/>
    <cellStyle name="Normal 40 2 4 21 6" xfId="12277"/>
    <cellStyle name="Normal 40 2 4 22" xfId="2960"/>
    <cellStyle name="Normal 40 2 4 22 2" xfId="8429"/>
    <cellStyle name="Normal 40 2 4 22 2 2" xfId="40035"/>
    <cellStyle name="Normal 40 2 4 22 2 3" xfId="27178"/>
    <cellStyle name="Normal 40 2 4 22 2 4" xfId="17803"/>
    <cellStyle name="Normal 40 2 4 22 3" xfId="21525"/>
    <cellStyle name="Normal 40 2 4 22 4" xfId="30901"/>
    <cellStyle name="Normal 40 2 4 22 5" xfId="34624"/>
    <cellStyle name="Normal 40 2 4 22 6" xfId="12391"/>
    <cellStyle name="Normal 40 2 4 23" xfId="3075"/>
    <cellStyle name="Normal 40 2 4 23 2" xfId="8543"/>
    <cellStyle name="Normal 40 2 4 23 2 2" xfId="40149"/>
    <cellStyle name="Normal 40 2 4 23 2 3" xfId="27292"/>
    <cellStyle name="Normal 40 2 4 23 2 4" xfId="17917"/>
    <cellStyle name="Normal 40 2 4 23 3" xfId="21639"/>
    <cellStyle name="Normal 40 2 4 23 4" xfId="31015"/>
    <cellStyle name="Normal 40 2 4 23 5" xfId="34738"/>
    <cellStyle name="Normal 40 2 4 23 6" xfId="12505"/>
    <cellStyle name="Normal 40 2 4 24" xfId="3190"/>
    <cellStyle name="Normal 40 2 4 24 2" xfId="8657"/>
    <cellStyle name="Normal 40 2 4 24 2 2" xfId="40263"/>
    <cellStyle name="Normal 40 2 4 24 2 3" xfId="27406"/>
    <cellStyle name="Normal 40 2 4 24 2 4" xfId="18031"/>
    <cellStyle name="Normal 40 2 4 24 3" xfId="21753"/>
    <cellStyle name="Normal 40 2 4 24 4" xfId="31129"/>
    <cellStyle name="Normal 40 2 4 24 5" xfId="34852"/>
    <cellStyle name="Normal 40 2 4 24 6" xfId="12619"/>
    <cellStyle name="Normal 40 2 4 25" xfId="3305"/>
    <cellStyle name="Normal 40 2 4 25 2" xfId="8771"/>
    <cellStyle name="Normal 40 2 4 25 2 2" xfId="40377"/>
    <cellStyle name="Normal 40 2 4 25 2 3" xfId="27520"/>
    <cellStyle name="Normal 40 2 4 25 2 4" xfId="18145"/>
    <cellStyle name="Normal 40 2 4 25 3" xfId="21867"/>
    <cellStyle name="Normal 40 2 4 25 4" xfId="31243"/>
    <cellStyle name="Normal 40 2 4 25 5" xfId="34966"/>
    <cellStyle name="Normal 40 2 4 25 6" xfId="12733"/>
    <cellStyle name="Normal 40 2 4 26" xfId="3423"/>
    <cellStyle name="Normal 40 2 4 26 2" xfId="8888"/>
    <cellStyle name="Normal 40 2 4 26 2 2" xfId="40494"/>
    <cellStyle name="Normal 40 2 4 26 2 3" xfId="27637"/>
    <cellStyle name="Normal 40 2 4 26 2 4" xfId="18262"/>
    <cellStyle name="Normal 40 2 4 26 3" xfId="21984"/>
    <cellStyle name="Normal 40 2 4 26 4" xfId="31360"/>
    <cellStyle name="Normal 40 2 4 26 5" xfId="35083"/>
    <cellStyle name="Normal 40 2 4 26 6" xfId="12850"/>
    <cellStyle name="Normal 40 2 4 27" xfId="3543"/>
    <cellStyle name="Normal 40 2 4 27 2" xfId="9007"/>
    <cellStyle name="Normal 40 2 4 27 2 2" xfId="40613"/>
    <cellStyle name="Normal 40 2 4 27 2 3" xfId="27756"/>
    <cellStyle name="Normal 40 2 4 27 2 4" xfId="18381"/>
    <cellStyle name="Normal 40 2 4 27 3" xfId="22103"/>
    <cellStyle name="Normal 40 2 4 27 4" xfId="31479"/>
    <cellStyle name="Normal 40 2 4 27 5" xfId="35202"/>
    <cellStyle name="Normal 40 2 4 27 6" xfId="12969"/>
    <cellStyle name="Normal 40 2 4 28" xfId="3675"/>
    <cellStyle name="Normal 40 2 4 28 2" xfId="9138"/>
    <cellStyle name="Normal 40 2 4 28 2 2" xfId="40744"/>
    <cellStyle name="Normal 40 2 4 28 2 3" xfId="27887"/>
    <cellStyle name="Normal 40 2 4 28 2 4" xfId="18512"/>
    <cellStyle name="Normal 40 2 4 28 3" xfId="22234"/>
    <cellStyle name="Normal 40 2 4 28 4" xfId="31610"/>
    <cellStyle name="Normal 40 2 4 28 5" xfId="35333"/>
    <cellStyle name="Normal 40 2 4 28 6" xfId="13100"/>
    <cellStyle name="Normal 40 2 4 29" xfId="3791"/>
    <cellStyle name="Normal 40 2 4 29 2" xfId="9253"/>
    <cellStyle name="Normal 40 2 4 29 2 2" xfId="40859"/>
    <cellStyle name="Normal 40 2 4 29 2 3" xfId="28002"/>
    <cellStyle name="Normal 40 2 4 29 2 4" xfId="18627"/>
    <cellStyle name="Normal 40 2 4 29 3" xfId="22349"/>
    <cellStyle name="Normal 40 2 4 29 4" xfId="31725"/>
    <cellStyle name="Normal 40 2 4 29 5" xfId="35448"/>
    <cellStyle name="Normal 40 2 4 29 6" xfId="13215"/>
    <cellStyle name="Normal 40 2 4 3" xfId="269"/>
    <cellStyle name="Normal 40 2 4 3 2" xfId="632"/>
    <cellStyle name="Normal 40 2 4 3 2 2" xfId="5266"/>
    <cellStyle name="Normal 40 2 4 3 2 2 2" xfId="6524"/>
    <cellStyle name="Normal 40 2 4 3 2 2 2 2" xfId="38132"/>
    <cellStyle name="Normal 40 2 4 3 2 2 2 3" xfId="25275"/>
    <cellStyle name="Normal 40 2 4 3 2 2 2 4" xfId="15900"/>
    <cellStyle name="Normal 40 2 4 3 2 2 3" xfId="36874"/>
    <cellStyle name="Normal 40 2 4 3 2 2 4" xfId="24017"/>
    <cellStyle name="Normal 40 2 4 3 2 2 5" xfId="14642"/>
    <cellStyle name="Normal 40 2 4 3 2 3" xfId="5850"/>
    <cellStyle name="Normal 40 2 4 3 2 3 2" xfId="37458"/>
    <cellStyle name="Normal 40 2 4 3 2 3 3" xfId="24601"/>
    <cellStyle name="Normal 40 2 4 3 2 3 4" xfId="15226"/>
    <cellStyle name="Normal 40 2 4 3 2 4" xfId="4590"/>
    <cellStyle name="Normal 40 2 4 3 2 4 2" xfId="36204"/>
    <cellStyle name="Normal 40 2 4 3 2 4 3" xfId="23346"/>
    <cellStyle name="Normal 40 2 4 3 2 4 4" xfId="13971"/>
    <cellStyle name="Normal 40 2 4 3 2 5" xfId="32320"/>
    <cellStyle name="Normal 40 2 4 3 2 6" xfId="22696"/>
    <cellStyle name="Normal 40 2 4 3 2 7" xfId="10087"/>
    <cellStyle name="Normal 40 2 4 3 3" xfId="5265"/>
    <cellStyle name="Normal 40 2 4 3 3 2" xfId="6523"/>
    <cellStyle name="Normal 40 2 4 3 3 2 2" xfId="38131"/>
    <cellStyle name="Normal 40 2 4 3 3 2 3" xfId="25274"/>
    <cellStyle name="Normal 40 2 4 3 3 2 4" xfId="15899"/>
    <cellStyle name="Normal 40 2 4 3 3 3" xfId="36873"/>
    <cellStyle name="Normal 40 2 4 3 3 4" xfId="24016"/>
    <cellStyle name="Normal 40 2 4 3 3 5" xfId="14641"/>
    <cellStyle name="Normal 40 2 4 3 4" xfId="5567"/>
    <cellStyle name="Normal 40 2 4 3 4 2" xfId="37175"/>
    <cellStyle name="Normal 40 2 4 3 4 3" xfId="24318"/>
    <cellStyle name="Normal 40 2 4 3 4 4" xfId="14943"/>
    <cellStyle name="Normal 40 2 4 3 5" xfId="4308"/>
    <cellStyle name="Normal 40 2 4 3 5 2" xfId="35922"/>
    <cellStyle name="Normal 40 2 4 3 5 3" xfId="23064"/>
    <cellStyle name="Normal 40 2 4 3 5 4" xfId="13689"/>
    <cellStyle name="Normal 40 2 4 3 6" xfId="19221"/>
    <cellStyle name="Normal 40 2 4 3 7" xfId="28597"/>
    <cellStyle name="Normal 40 2 4 3 8" xfId="32079"/>
    <cellStyle name="Normal 40 2 4 3 9" xfId="9727"/>
    <cellStyle name="Normal 40 2 4 30" xfId="3906"/>
    <cellStyle name="Normal 40 2 4 30 2" xfId="9367"/>
    <cellStyle name="Normal 40 2 4 30 2 2" xfId="40973"/>
    <cellStyle name="Normal 40 2 4 30 2 3" xfId="28116"/>
    <cellStyle name="Normal 40 2 4 30 2 4" xfId="18741"/>
    <cellStyle name="Normal 40 2 4 30 3" xfId="22463"/>
    <cellStyle name="Normal 40 2 4 30 4" xfId="31839"/>
    <cellStyle name="Normal 40 2 4 30 5" xfId="35562"/>
    <cellStyle name="Normal 40 2 4 30 6" xfId="13329"/>
    <cellStyle name="Normal 40 2 4 31" xfId="510"/>
    <cellStyle name="Normal 40 2 4 31 2" xfId="9487"/>
    <cellStyle name="Normal 40 2 4 31 2 2" xfId="41093"/>
    <cellStyle name="Normal 40 2 4 31 2 3" xfId="28236"/>
    <cellStyle name="Normal 40 2 4 31 2 4" xfId="18861"/>
    <cellStyle name="Normal 40 2 4 31 3" xfId="22583"/>
    <cellStyle name="Normal 40 2 4 31 4" xfId="28477"/>
    <cellStyle name="Normal 40 2 4 31 5" xfId="32441"/>
    <cellStyle name="Normal 40 2 4 31 6" xfId="9967"/>
    <cellStyle name="Normal 40 2 4 32" xfId="389"/>
    <cellStyle name="Normal 40 2 4 32 2" xfId="6710"/>
    <cellStyle name="Normal 40 2 4 32 2 2" xfId="38316"/>
    <cellStyle name="Normal 40 2 4 32 2 3" xfId="25459"/>
    <cellStyle name="Normal 40 2 4 32 2 4" xfId="16084"/>
    <cellStyle name="Normal 40 2 4 32 3" xfId="19101"/>
    <cellStyle name="Normal 40 2 4 32 4" xfId="9847"/>
    <cellStyle name="Normal 40 2 4 33" xfId="4071"/>
    <cellStyle name="Normal 40 2 4 33 2" xfId="35685"/>
    <cellStyle name="Normal 40 2 4 33 3" xfId="22827"/>
    <cellStyle name="Normal 40 2 4 33 4" xfId="13452"/>
    <cellStyle name="Normal 40 2 4 34" xfId="18981"/>
    <cellStyle name="Normal 40 2 4 35" xfId="28357"/>
    <cellStyle name="Normal 40 2 4 36" xfId="31959"/>
    <cellStyle name="Normal 40 2 4 37" xfId="9607"/>
    <cellStyle name="Normal 40 2 4 4" xfId="786"/>
    <cellStyle name="Normal 40 2 4 4 2" xfId="5267"/>
    <cellStyle name="Normal 40 2 4 4 2 2" xfId="6525"/>
    <cellStyle name="Normal 40 2 4 4 2 2 2" xfId="38133"/>
    <cellStyle name="Normal 40 2 4 4 2 2 3" xfId="25276"/>
    <cellStyle name="Normal 40 2 4 4 2 2 4" xfId="15901"/>
    <cellStyle name="Normal 40 2 4 4 2 3" xfId="36875"/>
    <cellStyle name="Normal 40 2 4 4 2 4" xfId="24018"/>
    <cellStyle name="Normal 40 2 4 4 2 5" xfId="14643"/>
    <cellStyle name="Normal 40 2 4 4 3" xfId="5851"/>
    <cellStyle name="Normal 40 2 4 4 3 2" xfId="37459"/>
    <cellStyle name="Normal 40 2 4 4 3 3" xfId="24602"/>
    <cellStyle name="Normal 40 2 4 4 3 4" xfId="15227"/>
    <cellStyle name="Normal 40 2 4 4 4" xfId="4591"/>
    <cellStyle name="Normal 40 2 4 4 4 2" xfId="36205"/>
    <cellStyle name="Normal 40 2 4 4 4 3" xfId="23347"/>
    <cellStyle name="Normal 40 2 4 4 4 4" xfId="13972"/>
    <cellStyle name="Normal 40 2 4 4 5" xfId="19373"/>
    <cellStyle name="Normal 40 2 4 4 6" xfId="28749"/>
    <cellStyle name="Normal 40 2 4 4 7" xfId="32200"/>
    <cellStyle name="Normal 40 2 4 4 8" xfId="10239"/>
    <cellStyle name="Normal 40 2 4 5" xfId="903"/>
    <cellStyle name="Normal 40 2 4 5 2" xfId="5268"/>
    <cellStyle name="Normal 40 2 4 5 2 2" xfId="6526"/>
    <cellStyle name="Normal 40 2 4 5 2 2 2" xfId="38134"/>
    <cellStyle name="Normal 40 2 4 5 2 2 3" xfId="25277"/>
    <cellStyle name="Normal 40 2 4 5 2 2 4" xfId="15902"/>
    <cellStyle name="Normal 40 2 4 5 2 3" xfId="36876"/>
    <cellStyle name="Normal 40 2 4 5 2 4" xfId="24019"/>
    <cellStyle name="Normal 40 2 4 5 2 5" xfId="14644"/>
    <cellStyle name="Normal 40 2 4 5 3" xfId="5932"/>
    <cellStyle name="Normal 40 2 4 5 3 2" xfId="37540"/>
    <cellStyle name="Normal 40 2 4 5 3 3" xfId="24683"/>
    <cellStyle name="Normal 40 2 4 5 3 4" xfId="15308"/>
    <cellStyle name="Normal 40 2 4 5 4" xfId="4673"/>
    <cellStyle name="Normal 40 2 4 5 4 2" xfId="36284"/>
    <cellStyle name="Normal 40 2 4 5 4 3" xfId="23427"/>
    <cellStyle name="Normal 40 2 4 5 4 4" xfId="14052"/>
    <cellStyle name="Normal 40 2 4 5 5" xfId="19489"/>
    <cellStyle name="Normal 40 2 4 5 6" xfId="28865"/>
    <cellStyle name="Normal 40 2 4 5 7" xfId="32589"/>
    <cellStyle name="Normal 40 2 4 5 8" xfId="10355"/>
    <cellStyle name="Normal 40 2 4 6" xfId="1019"/>
    <cellStyle name="Normal 40 2 4 6 2" xfId="6517"/>
    <cellStyle name="Normal 40 2 4 6 2 2" xfId="38125"/>
    <cellStyle name="Normal 40 2 4 6 2 3" xfId="25268"/>
    <cellStyle name="Normal 40 2 4 6 2 4" xfId="15893"/>
    <cellStyle name="Normal 40 2 4 6 3" xfId="5259"/>
    <cellStyle name="Normal 40 2 4 6 3 2" xfId="36867"/>
    <cellStyle name="Normal 40 2 4 6 3 3" xfId="24010"/>
    <cellStyle name="Normal 40 2 4 6 3 4" xfId="14635"/>
    <cellStyle name="Normal 40 2 4 6 4" xfId="19604"/>
    <cellStyle name="Normal 40 2 4 6 5" xfId="28980"/>
    <cellStyle name="Normal 40 2 4 6 6" xfId="32704"/>
    <cellStyle name="Normal 40 2 4 6 7" xfId="10470"/>
    <cellStyle name="Normal 40 2 4 7" xfId="1135"/>
    <cellStyle name="Normal 40 2 4 7 2" xfId="6819"/>
    <cellStyle name="Normal 40 2 4 7 2 2" xfId="38425"/>
    <cellStyle name="Normal 40 2 4 7 2 3" xfId="25568"/>
    <cellStyle name="Normal 40 2 4 7 2 4" xfId="16193"/>
    <cellStyle name="Normal 40 2 4 7 3" xfId="4188"/>
    <cellStyle name="Normal 40 2 4 7 3 2" xfId="35802"/>
    <cellStyle name="Normal 40 2 4 7 3 3" xfId="22944"/>
    <cellStyle name="Normal 40 2 4 7 3 4" xfId="13569"/>
    <cellStyle name="Normal 40 2 4 7 4" xfId="19719"/>
    <cellStyle name="Normal 40 2 4 7 5" xfId="29095"/>
    <cellStyle name="Normal 40 2 4 7 6" xfId="32819"/>
    <cellStyle name="Normal 40 2 4 7 7" xfId="10585"/>
    <cellStyle name="Normal 40 2 4 8" xfId="1250"/>
    <cellStyle name="Normal 40 2 4 8 2" xfId="5444"/>
    <cellStyle name="Normal 40 2 4 8 2 2" xfId="37052"/>
    <cellStyle name="Normal 40 2 4 8 2 3" xfId="24195"/>
    <cellStyle name="Normal 40 2 4 8 2 4" xfId="14820"/>
    <cellStyle name="Normal 40 2 4 8 3" xfId="19833"/>
    <cellStyle name="Normal 40 2 4 8 4" xfId="29209"/>
    <cellStyle name="Normal 40 2 4 8 5" xfId="32933"/>
    <cellStyle name="Normal 40 2 4 8 6" xfId="10699"/>
    <cellStyle name="Normal 40 2 4 9" xfId="1365"/>
    <cellStyle name="Normal 40 2 4 9 2" xfId="6862"/>
    <cellStyle name="Normal 40 2 4 9 2 2" xfId="38468"/>
    <cellStyle name="Normal 40 2 4 9 2 3" xfId="25611"/>
    <cellStyle name="Normal 40 2 4 9 2 4" xfId="16236"/>
    <cellStyle name="Normal 40 2 4 9 3" xfId="19947"/>
    <cellStyle name="Normal 40 2 4 9 4" xfId="29323"/>
    <cellStyle name="Normal 40 2 4 9 5" xfId="33047"/>
    <cellStyle name="Normal 40 2 4 9 6" xfId="10813"/>
    <cellStyle name="Normal 40 2 40" xfId="28325"/>
    <cellStyle name="Normal 40 2 41" xfId="31927"/>
    <cellStyle name="Normal 40 2 42" xfId="9575"/>
    <cellStyle name="Normal 40 2 5" xfId="156"/>
    <cellStyle name="Normal 40 2 5 10" xfId="1488"/>
    <cellStyle name="Normal 40 2 5 10 2" xfId="6950"/>
    <cellStyle name="Normal 40 2 5 10 2 2" xfId="38556"/>
    <cellStyle name="Normal 40 2 5 10 2 3" xfId="25699"/>
    <cellStyle name="Normal 40 2 5 10 2 4" xfId="16324"/>
    <cellStyle name="Normal 40 2 5 10 3" xfId="20069"/>
    <cellStyle name="Normal 40 2 5 10 4" xfId="29445"/>
    <cellStyle name="Normal 40 2 5 10 5" xfId="33169"/>
    <cellStyle name="Normal 40 2 5 10 6" xfId="10935"/>
    <cellStyle name="Normal 40 2 5 11" xfId="1620"/>
    <cellStyle name="Normal 40 2 5 11 2" xfId="7100"/>
    <cellStyle name="Normal 40 2 5 11 2 2" xfId="38706"/>
    <cellStyle name="Normal 40 2 5 11 2 3" xfId="25849"/>
    <cellStyle name="Normal 40 2 5 11 2 4" xfId="16474"/>
    <cellStyle name="Normal 40 2 5 11 3" xfId="20196"/>
    <cellStyle name="Normal 40 2 5 11 4" xfId="29572"/>
    <cellStyle name="Normal 40 2 5 11 5" xfId="33295"/>
    <cellStyle name="Normal 40 2 5 11 6" xfId="11062"/>
    <cellStyle name="Normal 40 2 5 12" xfId="1736"/>
    <cellStyle name="Normal 40 2 5 12 2" xfId="7215"/>
    <cellStyle name="Normal 40 2 5 12 2 2" xfId="38821"/>
    <cellStyle name="Normal 40 2 5 12 2 3" xfId="25964"/>
    <cellStyle name="Normal 40 2 5 12 2 4" xfId="16589"/>
    <cellStyle name="Normal 40 2 5 12 3" xfId="20311"/>
    <cellStyle name="Normal 40 2 5 12 4" xfId="29687"/>
    <cellStyle name="Normal 40 2 5 12 5" xfId="33410"/>
    <cellStyle name="Normal 40 2 5 12 6" xfId="11177"/>
    <cellStyle name="Normal 40 2 5 13" xfId="1910"/>
    <cellStyle name="Normal 40 2 5 13 2" xfId="7388"/>
    <cellStyle name="Normal 40 2 5 13 2 2" xfId="38994"/>
    <cellStyle name="Normal 40 2 5 13 2 3" xfId="26137"/>
    <cellStyle name="Normal 40 2 5 13 2 4" xfId="16762"/>
    <cellStyle name="Normal 40 2 5 13 3" xfId="20484"/>
    <cellStyle name="Normal 40 2 5 13 4" xfId="29860"/>
    <cellStyle name="Normal 40 2 5 13 5" xfId="33583"/>
    <cellStyle name="Normal 40 2 5 13 6" xfId="11350"/>
    <cellStyle name="Normal 40 2 5 14" xfId="2028"/>
    <cellStyle name="Normal 40 2 5 14 2" xfId="7505"/>
    <cellStyle name="Normal 40 2 5 14 2 2" xfId="39111"/>
    <cellStyle name="Normal 40 2 5 14 2 3" xfId="26254"/>
    <cellStyle name="Normal 40 2 5 14 2 4" xfId="16879"/>
    <cellStyle name="Normal 40 2 5 14 3" xfId="20601"/>
    <cellStyle name="Normal 40 2 5 14 4" xfId="29977"/>
    <cellStyle name="Normal 40 2 5 14 5" xfId="33700"/>
    <cellStyle name="Normal 40 2 5 14 6" xfId="11467"/>
    <cellStyle name="Normal 40 2 5 15" xfId="2145"/>
    <cellStyle name="Normal 40 2 5 15 2" xfId="7621"/>
    <cellStyle name="Normal 40 2 5 15 2 2" xfId="39227"/>
    <cellStyle name="Normal 40 2 5 15 2 3" xfId="26370"/>
    <cellStyle name="Normal 40 2 5 15 2 4" xfId="16995"/>
    <cellStyle name="Normal 40 2 5 15 3" xfId="20717"/>
    <cellStyle name="Normal 40 2 5 15 4" xfId="30093"/>
    <cellStyle name="Normal 40 2 5 15 5" xfId="33816"/>
    <cellStyle name="Normal 40 2 5 15 6" xfId="11583"/>
    <cellStyle name="Normal 40 2 5 16" xfId="2264"/>
    <cellStyle name="Normal 40 2 5 16 2" xfId="7739"/>
    <cellStyle name="Normal 40 2 5 16 2 2" xfId="39345"/>
    <cellStyle name="Normal 40 2 5 16 2 3" xfId="26488"/>
    <cellStyle name="Normal 40 2 5 16 2 4" xfId="17113"/>
    <cellStyle name="Normal 40 2 5 16 3" xfId="20835"/>
    <cellStyle name="Normal 40 2 5 16 4" xfId="30211"/>
    <cellStyle name="Normal 40 2 5 16 5" xfId="33934"/>
    <cellStyle name="Normal 40 2 5 16 6" xfId="11701"/>
    <cellStyle name="Normal 40 2 5 17" xfId="2383"/>
    <cellStyle name="Normal 40 2 5 17 2" xfId="7857"/>
    <cellStyle name="Normal 40 2 5 17 2 2" xfId="39463"/>
    <cellStyle name="Normal 40 2 5 17 2 3" xfId="26606"/>
    <cellStyle name="Normal 40 2 5 17 2 4" xfId="17231"/>
    <cellStyle name="Normal 40 2 5 17 3" xfId="20953"/>
    <cellStyle name="Normal 40 2 5 17 4" xfId="30329"/>
    <cellStyle name="Normal 40 2 5 17 5" xfId="34052"/>
    <cellStyle name="Normal 40 2 5 17 6" xfId="11819"/>
    <cellStyle name="Normal 40 2 5 18" xfId="2500"/>
    <cellStyle name="Normal 40 2 5 18 2" xfId="7973"/>
    <cellStyle name="Normal 40 2 5 18 2 2" xfId="39579"/>
    <cellStyle name="Normal 40 2 5 18 2 3" xfId="26722"/>
    <cellStyle name="Normal 40 2 5 18 2 4" xfId="17347"/>
    <cellStyle name="Normal 40 2 5 18 3" xfId="21069"/>
    <cellStyle name="Normal 40 2 5 18 4" xfId="30445"/>
    <cellStyle name="Normal 40 2 5 18 5" xfId="34168"/>
    <cellStyle name="Normal 40 2 5 18 6" xfId="11935"/>
    <cellStyle name="Normal 40 2 5 19" xfId="2618"/>
    <cellStyle name="Normal 40 2 5 19 2" xfId="8090"/>
    <cellStyle name="Normal 40 2 5 19 2 2" xfId="39696"/>
    <cellStyle name="Normal 40 2 5 19 2 3" xfId="26839"/>
    <cellStyle name="Normal 40 2 5 19 2 4" xfId="17464"/>
    <cellStyle name="Normal 40 2 5 19 3" xfId="21186"/>
    <cellStyle name="Normal 40 2 5 19 4" xfId="30562"/>
    <cellStyle name="Normal 40 2 5 19 5" xfId="34285"/>
    <cellStyle name="Normal 40 2 5 19 6" xfId="12052"/>
    <cellStyle name="Normal 40 2 5 2" xfId="220"/>
    <cellStyle name="Normal 40 2 5 2 10" xfId="1684"/>
    <cellStyle name="Normal 40 2 5 2 10 2" xfId="7164"/>
    <cellStyle name="Normal 40 2 5 2 10 2 2" xfId="38770"/>
    <cellStyle name="Normal 40 2 5 2 10 2 3" xfId="25913"/>
    <cellStyle name="Normal 40 2 5 2 10 2 4" xfId="16538"/>
    <cellStyle name="Normal 40 2 5 2 10 3" xfId="20260"/>
    <cellStyle name="Normal 40 2 5 2 10 4" xfId="29636"/>
    <cellStyle name="Normal 40 2 5 2 10 5" xfId="33359"/>
    <cellStyle name="Normal 40 2 5 2 10 6" xfId="11126"/>
    <cellStyle name="Normal 40 2 5 2 11" xfId="1800"/>
    <cellStyle name="Normal 40 2 5 2 11 2" xfId="7279"/>
    <cellStyle name="Normal 40 2 5 2 11 2 2" xfId="38885"/>
    <cellStyle name="Normal 40 2 5 2 11 2 3" xfId="26028"/>
    <cellStyle name="Normal 40 2 5 2 11 2 4" xfId="16653"/>
    <cellStyle name="Normal 40 2 5 2 11 3" xfId="20375"/>
    <cellStyle name="Normal 40 2 5 2 11 4" xfId="29751"/>
    <cellStyle name="Normal 40 2 5 2 11 5" xfId="33474"/>
    <cellStyle name="Normal 40 2 5 2 11 6" xfId="11241"/>
    <cellStyle name="Normal 40 2 5 2 12" xfId="1974"/>
    <cellStyle name="Normal 40 2 5 2 12 2" xfId="7452"/>
    <cellStyle name="Normal 40 2 5 2 12 2 2" xfId="39058"/>
    <cellStyle name="Normal 40 2 5 2 12 2 3" xfId="26201"/>
    <cellStyle name="Normal 40 2 5 2 12 2 4" xfId="16826"/>
    <cellStyle name="Normal 40 2 5 2 12 3" xfId="20548"/>
    <cellStyle name="Normal 40 2 5 2 12 4" xfId="29924"/>
    <cellStyle name="Normal 40 2 5 2 12 5" xfId="33647"/>
    <cellStyle name="Normal 40 2 5 2 12 6" xfId="11414"/>
    <cellStyle name="Normal 40 2 5 2 13" xfId="2092"/>
    <cellStyle name="Normal 40 2 5 2 13 2" xfId="7569"/>
    <cellStyle name="Normal 40 2 5 2 13 2 2" xfId="39175"/>
    <cellStyle name="Normal 40 2 5 2 13 2 3" xfId="26318"/>
    <cellStyle name="Normal 40 2 5 2 13 2 4" xfId="16943"/>
    <cellStyle name="Normal 40 2 5 2 13 3" xfId="20665"/>
    <cellStyle name="Normal 40 2 5 2 13 4" xfId="30041"/>
    <cellStyle name="Normal 40 2 5 2 13 5" xfId="33764"/>
    <cellStyle name="Normal 40 2 5 2 13 6" xfId="11531"/>
    <cellStyle name="Normal 40 2 5 2 14" xfId="2209"/>
    <cellStyle name="Normal 40 2 5 2 14 2" xfId="7685"/>
    <cellStyle name="Normal 40 2 5 2 14 2 2" xfId="39291"/>
    <cellStyle name="Normal 40 2 5 2 14 2 3" xfId="26434"/>
    <cellStyle name="Normal 40 2 5 2 14 2 4" xfId="17059"/>
    <cellStyle name="Normal 40 2 5 2 14 3" xfId="20781"/>
    <cellStyle name="Normal 40 2 5 2 14 4" xfId="30157"/>
    <cellStyle name="Normal 40 2 5 2 14 5" xfId="33880"/>
    <cellStyle name="Normal 40 2 5 2 14 6" xfId="11647"/>
    <cellStyle name="Normal 40 2 5 2 15" xfId="2328"/>
    <cellStyle name="Normal 40 2 5 2 15 2" xfId="7803"/>
    <cellStyle name="Normal 40 2 5 2 15 2 2" xfId="39409"/>
    <cellStyle name="Normal 40 2 5 2 15 2 3" xfId="26552"/>
    <cellStyle name="Normal 40 2 5 2 15 2 4" xfId="17177"/>
    <cellStyle name="Normal 40 2 5 2 15 3" xfId="20899"/>
    <cellStyle name="Normal 40 2 5 2 15 4" xfId="30275"/>
    <cellStyle name="Normal 40 2 5 2 15 5" xfId="33998"/>
    <cellStyle name="Normal 40 2 5 2 15 6" xfId="11765"/>
    <cellStyle name="Normal 40 2 5 2 16" xfId="2447"/>
    <cellStyle name="Normal 40 2 5 2 16 2" xfId="7921"/>
    <cellStyle name="Normal 40 2 5 2 16 2 2" xfId="39527"/>
    <cellStyle name="Normal 40 2 5 2 16 2 3" xfId="26670"/>
    <cellStyle name="Normal 40 2 5 2 16 2 4" xfId="17295"/>
    <cellStyle name="Normal 40 2 5 2 16 3" xfId="21017"/>
    <cellStyle name="Normal 40 2 5 2 16 4" xfId="30393"/>
    <cellStyle name="Normal 40 2 5 2 16 5" xfId="34116"/>
    <cellStyle name="Normal 40 2 5 2 16 6" xfId="11883"/>
    <cellStyle name="Normal 40 2 5 2 17" xfId="2564"/>
    <cellStyle name="Normal 40 2 5 2 17 2" xfId="8037"/>
    <cellStyle name="Normal 40 2 5 2 17 2 2" xfId="39643"/>
    <cellStyle name="Normal 40 2 5 2 17 2 3" xfId="26786"/>
    <cellStyle name="Normal 40 2 5 2 17 2 4" xfId="17411"/>
    <cellStyle name="Normal 40 2 5 2 17 3" xfId="21133"/>
    <cellStyle name="Normal 40 2 5 2 17 4" xfId="30509"/>
    <cellStyle name="Normal 40 2 5 2 17 5" xfId="34232"/>
    <cellStyle name="Normal 40 2 5 2 17 6" xfId="11999"/>
    <cellStyle name="Normal 40 2 5 2 18" xfId="2682"/>
    <cellStyle name="Normal 40 2 5 2 18 2" xfId="8154"/>
    <cellStyle name="Normal 40 2 5 2 18 2 2" xfId="39760"/>
    <cellStyle name="Normal 40 2 5 2 18 2 3" xfId="26903"/>
    <cellStyle name="Normal 40 2 5 2 18 2 4" xfId="17528"/>
    <cellStyle name="Normal 40 2 5 2 18 3" xfId="21250"/>
    <cellStyle name="Normal 40 2 5 2 18 4" xfId="30626"/>
    <cellStyle name="Normal 40 2 5 2 18 5" xfId="34349"/>
    <cellStyle name="Normal 40 2 5 2 18 6" xfId="12116"/>
    <cellStyle name="Normal 40 2 5 2 19" xfId="2802"/>
    <cellStyle name="Normal 40 2 5 2 19 2" xfId="8273"/>
    <cellStyle name="Normal 40 2 5 2 19 2 2" xfId="39879"/>
    <cellStyle name="Normal 40 2 5 2 19 2 3" xfId="27022"/>
    <cellStyle name="Normal 40 2 5 2 19 2 4" xfId="17647"/>
    <cellStyle name="Normal 40 2 5 2 19 3" xfId="21369"/>
    <cellStyle name="Normal 40 2 5 2 19 4" xfId="30745"/>
    <cellStyle name="Normal 40 2 5 2 19 5" xfId="34468"/>
    <cellStyle name="Normal 40 2 5 2 19 6" xfId="12235"/>
    <cellStyle name="Normal 40 2 5 2 2" xfId="341"/>
    <cellStyle name="Normal 40 2 5 2 2 2" xfId="701"/>
    <cellStyle name="Normal 40 2 5 2 2 2 2" xfId="5272"/>
    <cellStyle name="Normal 40 2 5 2 2 2 2 2" xfId="6530"/>
    <cellStyle name="Normal 40 2 5 2 2 2 2 2 2" xfId="38138"/>
    <cellStyle name="Normal 40 2 5 2 2 2 2 2 3" xfId="25281"/>
    <cellStyle name="Normal 40 2 5 2 2 2 2 2 4" xfId="15906"/>
    <cellStyle name="Normal 40 2 5 2 2 2 2 3" xfId="36880"/>
    <cellStyle name="Normal 40 2 5 2 2 2 2 4" xfId="24023"/>
    <cellStyle name="Normal 40 2 5 2 2 2 2 5" xfId="14648"/>
    <cellStyle name="Normal 40 2 5 2 2 2 3" xfId="5852"/>
    <cellStyle name="Normal 40 2 5 2 2 2 3 2" xfId="37460"/>
    <cellStyle name="Normal 40 2 5 2 2 2 3 3" xfId="24603"/>
    <cellStyle name="Normal 40 2 5 2 2 2 3 4" xfId="15228"/>
    <cellStyle name="Normal 40 2 5 2 2 2 4" xfId="4592"/>
    <cellStyle name="Normal 40 2 5 2 2 2 4 2" xfId="36206"/>
    <cellStyle name="Normal 40 2 5 2 2 2 4 3" xfId="23348"/>
    <cellStyle name="Normal 40 2 5 2 2 2 4 4" xfId="13973"/>
    <cellStyle name="Normal 40 2 5 2 2 2 5" xfId="32392"/>
    <cellStyle name="Normal 40 2 5 2 2 2 6" xfId="22699"/>
    <cellStyle name="Normal 40 2 5 2 2 2 7" xfId="10155"/>
    <cellStyle name="Normal 40 2 5 2 2 3" xfId="5271"/>
    <cellStyle name="Normal 40 2 5 2 2 3 2" xfId="6529"/>
    <cellStyle name="Normal 40 2 5 2 2 3 2 2" xfId="38137"/>
    <cellStyle name="Normal 40 2 5 2 2 3 2 3" xfId="25280"/>
    <cellStyle name="Normal 40 2 5 2 2 3 2 4" xfId="15905"/>
    <cellStyle name="Normal 40 2 5 2 2 3 3" xfId="36879"/>
    <cellStyle name="Normal 40 2 5 2 2 3 4" xfId="24022"/>
    <cellStyle name="Normal 40 2 5 2 2 3 5" xfId="14647"/>
    <cellStyle name="Normal 40 2 5 2 2 4" xfId="5636"/>
    <cellStyle name="Normal 40 2 5 2 2 4 2" xfId="37244"/>
    <cellStyle name="Normal 40 2 5 2 2 4 3" xfId="24387"/>
    <cellStyle name="Normal 40 2 5 2 2 4 4" xfId="15012"/>
    <cellStyle name="Normal 40 2 5 2 2 5" xfId="4376"/>
    <cellStyle name="Normal 40 2 5 2 2 5 2" xfId="35990"/>
    <cellStyle name="Normal 40 2 5 2 2 5 3" xfId="23132"/>
    <cellStyle name="Normal 40 2 5 2 2 5 4" xfId="13757"/>
    <cellStyle name="Normal 40 2 5 2 2 6" xfId="19289"/>
    <cellStyle name="Normal 40 2 5 2 2 7" xfId="28665"/>
    <cellStyle name="Normal 40 2 5 2 2 8" xfId="32151"/>
    <cellStyle name="Normal 40 2 5 2 2 9" xfId="9799"/>
    <cellStyle name="Normal 40 2 5 2 20" xfId="2917"/>
    <cellStyle name="Normal 40 2 5 2 20 2" xfId="8387"/>
    <cellStyle name="Normal 40 2 5 2 20 2 2" xfId="39993"/>
    <cellStyle name="Normal 40 2 5 2 20 2 3" xfId="27136"/>
    <cellStyle name="Normal 40 2 5 2 20 2 4" xfId="17761"/>
    <cellStyle name="Normal 40 2 5 2 20 3" xfId="21483"/>
    <cellStyle name="Normal 40 2 5 2 20 4" xfId="30859"/>
    <cellStyle name="Normal 40 2 5 2 20 5" xfId="34582"/>
    <cellStyle name="Normal 40 2 5 2 20 6" xfId="12349"/>
    <cellStyle name="Normal 40 2 5 2 21" xfId="3032"/>
    <cellStyle name="Normal 40 2 5 2 21 2" xfId="8501"/>
    <cellStyle name="Normal 40 2 5 2 21 2 2" xfId="40107"/>
    <cellStyle name="Normal 40 2 5 2 21 2 3" xfId="27250"/>
    <cellStyle name="Normal 40 2 5 2 21 2 4" xfId="17875"/>
    <cellStyle name="Normal 40 2 5 2 21 3" xfId="21597"/>
    <cellStyle name="Normal 40 2 5 2 21 4" xfId="30973"/>
    <cellStyle name="Normal 40 2 5 2 21 5" xfId="34696"/>
    <cellStyle name="Normal 40 2 5 2 21 6" xfId="12463"/>
    <cellStyle name="Normal 40 2 5 2 22" xfId="3147"/>
    <cellStyle name="Normal 40 2 5 2 22 2" xfId="8615"/>
    <cellStyle name="Normal 40 2 5 2 22 2 2" xfId="40221"/>
    <cellStyle name="Normal 40 2 5 2 22 2 3" xfId="27364"/>
    <cellStyle name="Normal 40 2 5 2 22 2 4" xfId="17989"/>
    <cellStyle name="Normal 40 2 5 2 22 3" xfId="21711"/>
    <cellStyle name="Normal 40 2 5 2 22 4" xfId="31087"/>
    <cellStyle name="Normal 40 2 5 2 22 5" xfId="34810"/>
    <cellStyle name="Normal 40 2 5 2 22 6" xfId="12577"/>
    <cellStyle name="Normal 40 2 5 2 23" xfId="3262"/>
    <cellStyle name="Normal 40 2 5 2 23 2" xfId="8729"/>
    <cellStyle name="Normal 40 2 5 2 23 2 2" xfId="40335"/>
    <cellStyle name="Normal 40 2 5 2 23 2 3" xfId="27478"/>
    <cellStyle name="Normal 40 2 5 2 23 2 4" xfId="18103"/>
    <cellStyle name="Normal 40 2 5 2 23 3" xfId="21825"/>
    <cellStyle name="Normal 40 2 5 2 23 4" xfId="31201"/>
    <cellStyle name="Normal 40 2 5 2 23 5" xfId="34924"/>
    <cellStyle name="Normal 40 2 5 2 23 6" xfId="12691"/>
    <cellStyle name="Normal 40 2 5 2 24" xfId="3377"/>
    <cellStyle name="Normal 40 2 5 2 24 2" xfId="8843"/>
    <cellStyle name="Normal 40 2 5 2 24 2 2" xfId="40449"/>
    <cellStyle name="Normal 40 2 5 2 24 2 3" xfId="27592"/>
    <cellStyle name="Normal 40 2 5 2 24 2 4" xfId="18217"/>
    <cellStyle name="Normal 40 2 5 2 24 3" xfId="21939"/>
    <cellStyle name="Normal 40 2 5 2 24 4" xfId="31315"/>
    <cellStyle name="Normal 40 2 5 2 24 5" xfId="35038"/>
    <cellStyle name="Normal 40 2 5 2 24 6" xfId="12805"/>
    <cellStyle name="Normal 40 2 5 2 25" xfId="3495"/>
    <cellStyle name="Normal 40 2 5 2 25 2" xfId="8960"/>
    <cellStyle name="Normal 40 2 5 2 25 2 2" xfId="40566"/>
    <cellStyle name="Normal 40 2 5 2 25 2 3" xfId="27709"/>
    <cellStyle name="Normal 40 2 5 2 25 2 4" xfId="18334"/>
    <cellStyle name="Normal 40 2 5 2 25 3" xfId="22056"/>
    <cellStyle name="Normal 40 2 5 2 25 4" xfId="31432"/>
    <cellStyle name="Normal 40 2 5 2 25 5" xfId="35155"/>
    <cellStyle name="Normal 40 2 5 2 25 6" xfId="12922"/>
    <cellStyle name="Normal 40 2 5 2 26" xfId="3615"/>
    <cellStyle name="Normal 40 2 5 2 26 2" xfId="9079"/>
    <cellStyle name="Normal 40 2 5 2 26 2 2" xfId="40685"/>
    <cellStyle name="Normal 40 2 5 2 26 2 3" xfId="27828"/>
    <cellStyle name="Normal 40 2 5 2 26 2 4" xfId="18453"/>
    <cellStyle name="Normal 40 2 5 2 26 3" xfId="22175"/>
    <cellStyle name="Normal 40 2 5 2 26 4" xfId="31551"/>
    <cellStyle name="Normal 40 2 5 2 26 5" xfId="35274"/>
    <cellStyle name="Normal 40 2 5 2 26 6" xfId="13041"/>
    <cellStyle name="Normal 40 2 5 2 27" xfId="3747"/>
    <cellStyle name="Normal 40 2 5 2 27 2" xfId="9210"/>
    <cellStyle name="Normal 40 2 5 2 27 2 2" xfId="40816"/>
    <cellStyle name="Normal 40 2 5 2 27 2 3" xfId="27959"/>
    <cellStyle name="Normal 40 2 5 2 27 2 4" xfId="18584"/>
    <cellStyle name="Normal 40 2 5 2 27 3" xfId="22306"/>
    <cellStyle name="Normal 40 2 5 2 27 4" xfId="31682"/>
    <cellStyle name="Normal 40 2 5 2 27 5" xfId="35405"/>
    <cellStyle name="Normal 40 2 5 2 27 6" xfId="13172"/>
    <cellStyle name="Normal 40 2 5 2 28" xfId="3863"/>
    <cellStyle name="Normal 40 2 5 2 28 2" xfId="9325"/>
    <cellStyle name="Normal 40 2 5 2 28 2 2" xfId="40931"/>
    <cellStyle name="Normal 40 2 5 2 28 2 3" xfId="28074"/>
    <cellStyle name="Normal 40 2 5 2 28 2 4" xfId="18699"/>
    <cellStyle name="Normal 40 2 5 2 28 3" xfId="22421"/>
    <cellStyle name="Normal 40 2 5 2 28 4" xfId="31797"/>
    <cellStyle name="Normal 40 2 5 2 28 5" xfId="35520"/>
    <cellStyle name="Normal 40 2 5 2 28 6" xfId="13287"/>
    <cellStyle name="Normal 40 2 5 2 29" xfId="3978"/>
    <cellStyle name="Normal 40 2 5 2 29 2" xfId="9439"/>
    <cellStyle name="Normal 40 2 5 2 29 2 2" xfId="41045"/>
    <cellStyle name="Normal 40 2 5 2 29 2 3" xfId="28188"/>
    <cellStyle name="Normal 40 2 5 2 29 2 4" xfId="18813"/>
    <cellStyle name="Normal 40 2 5 2 29 3" xfId="22535"/>
    <cellStyle name="Normal 40 2 5 2 29 4" xfId="31911"/>
    <cellStyle name="Normal 40 2 5 2 29 5" xfId="35634"/>
    <cellStyle name="Normal 40 2 5 2 29 6" xfId="13401"/>
    <cellStyle name="Normal 40 2 5 2 3" xfId="858"/>
    <cellStyle name="Normal 40 2 5 2 3 2" xfId="5273"/>
    <cellStyle name="Normal 40 2 5 2 3 2 2" xfId="6531"/>
    <cellStyle name="Normal 40 2 5 2 3 2 2 2" xfId="38139"/>
    <cellStyle name="Normal 40 2 5 2 3 2 2 3" xfId="25282"/>
    <cellStyle name="Normal 40 2 5 2 3 2 2 4" xfId="15907"/>
    <cellStyle name="Normal 40 2 5 2 3 2 3" xfId="36881"/>
    <cellStyle name="Normal 40 2 5 2 3 2 4" xfId="24024"/>
    <cellStyle name="Normal 40 2 5 2 3 2 5" xfId="14649"/>
    <cellStyle name="Normal 40 2 5 2 3 3" xfId="5853"/>
    <cellStyle name="Normal 40 2 5 2 3 3 2" xfId="37461"/>
    <cellStyle name="Normal 40 2 5 2 3 3 3" xfId="24604"/>
    <cellStyle name="Normal 40 2 5 2 3 3 4" xfId="15229"/>
    <cellStyle name="Normal 40 2 5 2 3 4" xfId="4593"/>
    <cellStyle name="Normal 40 2 5 2 3 4 2" xfId="36207"/>
    <cellStyle name="Normal 40 2 5 2 3 4 3" xfId="23349"/>
    <cellStyle name="Normal 40 2 5 2 3 4 4" xfId="13974"/>
    <cellStyle name="Normal 40 2 5 2 3 5" xfId="19445"/>
    <cellStyle name="Normal 40 2 5 2 3 6" xfId="28821"/>
    <cellStyle name="Normal 40 2 5 2 3 7" xfId="32272"/>
    <cellStyle name="Normal 40 2 5 2 3 8" xfId="10311"/>
    <cellStyle name="Normal 40 2 5 2 30" xfId="582"/>
    <cellStyle name="Normal 40 2 5 2 30 2" xfId="9559"/>
    <cellStyle name="Normal 40 2 5 2 30 2 2" xfId="41165"/>
    <cellStyle name="Normal 40 2 5 2 30 2 3" xfId="28308"/>
    <cellStyle name="Normal 40 2 5 2 30 2 4" xfId="18933"/>
    <cellStyle name="Normal 40 2 5 2 30 3" xfId="22655"/>
    <cellStyle name="Normal 40 2 5 2 30 4" xfId="28549"/>
    <cellStyle name="Normal 40 2 5 2 30 5" xfId="32513"/>
    <cellStyle name="Normal 40 2 5 2 30 6" xfId="10039"/>
    <cellStyle name="Normal 40 2 5 2 31" xfId="461"/>
    <cellStyle name="Normal 40 2 5 2 31 2" xfId="6759"/>
    <cellStyle name="Normal 40 2 5 2 31 2 2" xfId="38365"/>
    <cellStyle name="Normal 40 2 5 2 31 2 3" xfId="25508"/>
    <cellStyle name="Normal 40 2 5 2 31 2 4" xfId="16133"/>
    <cellStyle name="Normal 40 2 5 2 31 3" xfId="19173"/>
    <cellStyle name="Normal 40 2 5 2 31 4" xfId="9919"/>
    <cellStyle name="Normal 40 2 5 2 32" xfId="4143"/>
    <cellStyle name="Normal 40 2 5 2 32 2" xfId="35757"/>
    <cellStyle name="Normal 40 2 5 2 32 3" xfId="22899"/>
    <cellStyle name="Normal 40 2 5 2 32 4" xfId="13524"/>
    <cellStyle name="Normal 40 2 5 2 33" xfId="19053"/>
    <cellStyle name="Normal 40 2 5 2 34" xfId="28429"/>
    <cellStyle name="Normal 40 2 5 2 35" xfId="32031"/>
    <cellStyle name="Normal 40 2 5 2 36" xfId="9679"/>
    <cellStyle name="Normal 40 2 5 2 4" xfId="975"/>
    <cellStyle name="Normal 40 2 5 2 4 2" xfId="5274"/>
    <cellStyle name="Normal 40 2 5 2 4 2 2" xfId="6532"/>
    <cellStyle name="Normal 40 2 5 2 4 2 2 2" xfId="38140"/>
    <cellStyle name="Normal 40 2 5 2 4 2 2 3" xfId="25283"/>
    <cellStyle name="Normal 40 2 5 2 4 2 2 4" xfId="15908"/>
    <cellStyle name="Normal 40 2 5 2 4 2 3" xfId="36882"/>
    <cellStyle name="Normal 40 2 5 2 4 2 4" xfId="24025"/>
    <cellStyle name="Normal 40 2 5 2 4 2 5" xfId="14650"/>
    <cellStyle name="Normal 40 2 5 2 4 3" xfId="6004"/>
    <cellStyle name="Normal 40 2 5 2 4 3 2" xfId="37612"/>
    <cellStyle name="Normal 40 2 5 2 4 3 3" xfId="24755"/>
    <cellStyle name="Normal 40 2 5 2 4 3 4" xfId="15380"/>
    <cellStyle name="Normal 40 2 5 2 4 4" xfId="4745"/>
    <cellStyle name="Normal 40 2 5 2 4 4 2" xfId="36356"/>
    <cellStyle name="Normal 40 2 5 2 4 4 3" xfId="23499"/>
    <cellStyle name="Normal 40 2 5 2 4 4 4" xfId="14124"/>
    <cellStyle name="Normal 40 2 5 2 4 5" xfId="19561"/>
    <cellStyle name="Normal 40 2 5 2 4 6" xfId="28937"/>
    <cellStyle name="Normal 40 2 5 2 4 7" xfId="32661"/>
    <cellStyle name="Normal 40 2 5 2 4 8" xfId="10427"/>
    <cellStyle name="Normal 40 2 5 2 5" xfId="1091"/>
    <cellStyle name="Normal 40 2 5 2 5 2" xfId="6528"/>
    <cellStyle name="Normal 40 2 5 2 5 2 2" xfId="38136"/>
    <cellStyle name="Normal 40 2 5 2 5 2 3" xfId="25279"/>
    <cellStyle name="Normal 40 2 5 2 5 2 4" xfId="15904"/>
    <cellStyle name="Normal 40 2 5 2 5 3" xfId="5270"/>
    <cellStyle name="Normal 40 2 5 2 5 3 2" xfId="36878"/>
    <cellStyle name="Normal 40 2 5 2 5 3 3" xfId="24021"/>
    <cellStyle name="Normal 40 2 5 2 5 3 4" xfId="14646"/>
    <cellStyle name="Normal 40 2 5 2 5 4" xfId="19676"/>
    <cellStyle name="Normal 40 2 5 2 5 5" xfId="29052"/>
    <cellStyle name="Normal 40 2 5 2 5 6" xfId="32776"/>
    <cellStyle name="Normal 40 2 5 2 5 7" xfId="10542"/>
    <cellStyle name="Normal 40 2 5 2 6" xfId="1207"/>
    <cellStyle name="Normal 40 2 5 2 6 2" xfId="6772"/>
    <cellStyle name="Normal 40 2 5 2 6 2 2" xfId="38378"/>
    <cellStyle name="Normal 40 2 5 2 6 2 3" xfId="25521"/>
    <cellStyle name="Normal 40 2 5 2 6 2 4" xfId="16146"/>
    <cellStyle name="Normal 40 2 5 2 6 3" xfId="4260"/>
    <cellStyle name="Normal 40 2 5 2 6 3 2" xfId="35874"/>
    <cellStyle name="Normal 40 2 5 2 6 3 3" xfId="23016"/>
    <cellStyle name="Normal 40 2 5 2 6 3 4" xfId="13641"/>
    <cellStyle name="Normal 40 2 5 2 6 4" xfId="19791"/>
    <cellStyle name="Normal 40 2 5 2 6 5" xfId="29167"/>
    <cellStyle name="Normal 40 2 5 2 6 6" xfId="32891"/>
    <cellStyle name="Normal 40 2 5 2 6 7" xfId="10657"/>
    <cellStyle name="Normal 40 2 5 2 7" xfId="1322"/>
    <cellStyle name="Normal 40 2 5 2 7 2" xfId="5516"/>
    <cellStyle name="Normal 40 2 5 2 7 2 2" xfId="37124"/>
    <cellStyle name="Normal 40 2 5 2 7 2 3" xfId="24267"/>
    <cellStyle name="Normal 40 2 5 2 7 2 4" xfId="14892"/>
    <cellStyle name="Normal 40 2 5 2 7 3" xfId="19905"/>
    <cellStyle name="Normal 40 2 5 2 7 4" xfId="29281"/>
    <cellStyle name="Normal 40 2 5 2 7 5" xfId="33005"/>
    <cellStyle name="Normal 40 2 5 2 7 6" xfId="10771"/>
    <cellStyle name="Normal 40 2 5 2 8" xfId="1437"/>
    <cellStyle name="Normal 40 2 5 2 8 2" xfId="6937"/>
    <cellStyle name="Normal 40 2 5 2 8 2 2" xfId="38543"/>
    <cellStyle name="Normal 40 2 5 2 8 2 3" xfId="25686"/>
    <cellStyle name="Normal 40 2 5 2 8 2 4" xfId="16311"/>
    <cellStyle name="Normal 40 2 5 2 8 3" xfId="20019"/>
    <cellStyle name="Normal 40 2 5 2 8 4" xfId="29395"/>
    <cellStyle name="Normal 40 2 5 2 8 5" xfId="33119"/>
    <cellStyle name="Normal 40 2 5 2 8 6" xfId="10885"/>
    <cellStyle name="Normal 40 2 5 2 9" xfId="1552"/>
    <cellStyle name="Normal 40 2 5 2 9 2" xfId="6777"/>
    <cellStyle name="Normal 40 2 5 2 9 2 2" xfId="38383"/>
    <cellStyle name="Normal 40 2 5 2 9 2 3" xfId="25526"/>
    <cellStyle name="Normal 40 2 5 2 9 2 4" xfId="16151"/>
    <cellStyle name="Normal 40 2 5 2 9 3" xfId="20133"/>
    <cellStyle name="Normal 40 2 5 2 9 4" xfId="29509"/>
    <cellStyle name="Normal 40 2 5 2 9 5" xfId="33233"/>
    <cellStyle name="Normal 40 2 5 2 9 6" xfId="10999"/>
    <cellStyle name="Normal 40 2 5 20" xfId="2738"/>
    <cellStyle name="Normal 40 2 5 20 2" xfId="8209"/>
    <cellStyle name="Normal 40 2 5 20 2 2" xfId="39815"/>
    <cellStyle name="Normal 40 2 5 20 2 3" xfId="26958"/>
    <cellStyle name="Normal 40 2 5 20 2 4" xfId="17583"/>
    <cellStyle name="Normal 40 2 5 20 3" xfId="21305"/>
    <cellStyle name="Normal 40 2 5 20 4" xfId="30681"/>
    <cellStyle name="Normal 40 2 5 20 5" xfId="34404"/>
    <cellStyle name="Normal 40 2 5 20 6" xfId="12171"/>
    <cellStyle name="Normal 40 2 5 21" xfId="2853"/>
    <cellStyle name="Normal 40 2 5 21 2" xfId="8323"/>
    <cellStyle name="Normal 40 2 5 21 2 2" xfId="39929"/>
    <cellStyle name="Normal 40 2 5 21 2 3" xfId="27072"/>
    <cellStyle name="Normal 40 2 5 21 2 4" xfId="17697"/>
    <cellStyle name="Normal 40 2 5 21 3" xfId="21419"/>
    <cellStyle name="Normal 40 2 5 21 4" xfId="30795"/>
    <cellStyle name="Normal 40 2 5 21 5" xfId="34518"/>
    <cellStyle name="Normal 40 2 5 21 6" xfId="12285"/>
    <cellStyle name="Normal 40 2 5 22" xfId="2968"/>
    <cellStyle name="Normal 40 2 5 22 2" xfId="8437"/>
    <cellStyle name="Normal 40 2 5 22 2 2" xfId="40043"/>
    <cellStyle name="Normal 40 2 5 22 2 3" xfId="27186"/>
    <cellStyle name="Normal 40 2 5 22 2 4" xfId="17811"/>
    <cellStyle name="Normal 40 2 5 22 3" xfId="21533"/>
    <cellStyle name="Normal 40 2 5 22 4" xfId="30909"/>
    <cellStyle name="Normal 40 2 5 22 5" xfId="34632"/>
    <cellStyle name="Normal 40 2 5 22 6" xfId="12399"/>
    <cellStyle name="Normal 40 2 5 23" xfId="3083"/>
    <cellStyle name="Normal 40 2 5 23 2" xfId="8551"/>
    <cellStyle name="Normal 40 2 5 23 2 2" xfId="40157"/>
    <cellStyle name="Normal 40 2 5 23 2 3" xfId="27300"/>
    <cellStyle name="Normal 40 2 5 23 2 4" xfId="17925"/>
    <cellStyle name="Normal 40 2 5 23 3" xfId="21647"/>
    <cellStyle name="Normal 40 2 5 23 4" xfId="31023"/>
    <cellStyle name="Normal 40 2 5 23 5" xfId="34746"/>
    <cellStyle name="Normal 40 2 5 23 6" xfId="12513"/>
    <cellStyle name="Normal 40 2 5 24" xfId="3198"/>
    <cellStyle name="Normal 40 2 5 24 2" xfId="8665"/>
    <cellStyle name="Normal 40 2 5 24 2 2" xfId="40271"/>
    <cellStyle name="Normal 40 2 5 24 2 3" xfId="27414"/>
    <cellStyle name="Normal 40 2 5 24 2 4" xfId="18039"/>
    <cellStyle name="Normal 40 2 5 24 3" xfId="21761"/>
    <cellStyle name="Normal 40 2 5 24 4" xfId="31137"/>
    <cellStyle name="Normal 40 2 5 24 5" xfId="34860"/>
    <cellStyle name="Normal 40 2 5 24 6" xfId="12627"/>
    <cellStyle name="Normal 40 2 5 25" xfId="3313"/>
    <cellStyle name="Normal 40 2 5 25 2" xfId="8779"/>
    <cellStyle name="Normal 40 2 5 25 2 2" xfId="40385"/>
    <cellStyle name="Normal 40 2 5 25 2 3" xfId="27528"/>
    <cellStyle name="Normal 40 2 5 25 2 4" xfId="18153"/>
    <cellStyle name="Normal 40 2 5 25 3" xfId="21875"/>
    <cellStyle name="Normal 40 2 5 25 4" xfId="31251"/>
    <cellStyle name="Normal 40 2 5 25 5" xfId="34974"/>
    <cellStyle name="Normal 40 2 5 25 6" xfId="12741"/>
    <cellStyle name="Normal 40 2 5 26" xfId="3431"/>
    <cellStyle name="Normal 40 2 5 26 2" xfId="8896"/>
    <cellStyle name="Normal 40 2 5 26 2 2" xfId="40502"/>
    <cellStyle name="Normal 40 2 5 26 2 3" xfId="27645"/>
    <cellStyle name="Normal 40 2 5 26 2 4" xfId="18270"/>
    <cellStyle name="Normal 40 2 5 26 3" xfId="21992"/>
    <cellStyle name="Normal 40 2 5 26 4" xfId="31368"/>
    <cellStyle name="Normal 40 2 5 26 5" xfId="35091"/>
    <cellStyle name="Normal 40 2 5 26 6" xfId="12858"/>
    <cellStyle name="Normal 40 2 5 27" xfId="3551"/>
    <cellStyle name="Normal 40 2 5 27 2" xfId="9015"/>
    <cellStyle name="Normal 40 2 5 27 2 2" xfId="40621"/>
    <cellStyle name="Normal 40 2 5 27 2 3" xfId="27764"/>
    <cellStyle name="Normal 40 2 5 27 2 4" xfId="18389"/>
    <cellStyle name="Normal 40 2 5 27 3" xfId="22111"/>
    <cellStyle name="Normal 40 2 5 27 4" xfId="31487"/>
    <cellStyle name="Normal 40 2 5 27 5" xfId="35210"/>
    <cellStyle name="Normal 40 2 5 27 6" xfId="12977"/>
    <cellStyle name="Normal 40 2 5 28" xfId="3683"/>
    <cellStyle name="Normal 40 2 5 28 2" xfId="9146"/>
    <cellStyle name="Normal 40 2 5 28 2 2" xfId="40752"/>
    <cellStyle name="Normal 40 2 5 28 2 3" xfId="27895"/>
    <cellStyle name="Normal 40 2 5 28 2 4" xfId="18520"/>
    <cellStyle name="Normal 40 2 5 28 3" xfId="22242"/>
    <cellStyle name="Normal 40 2 5 28 4" xfId="31618"/>
    <cellStyle name="Normal 40 2 5 28 5" xfId="35341"/>
    <cellStyle name="Normal 40 2 5 28 6" xfId="13108"/>
    <cellStyle name="Normal 40 2 5 29" xfId="3799"/>
    <cellStyle name="Normal 40 2 5 29 2" xfId="9261"/>
    <cellStyle name="Normal 40 2 5 29 2 2" xfId="40867"/>
    <cellStyle name="Normal 40 2 5 29 2 3" xfId="28010"/>
    <cellStyle name="Normal 40 2 5 29 2 4" xfId="18635"/>
    <cellStyle name="Normal 40 2 5 29 3" xfId="22357"/>
    <cellStyle name="Normal 40 2 5 29 4" xfId="31733"/>
    <cellStyle name="Normal 40 2 5 29 5" xfId="35456"/>
    <cellStyle name="Normal 40 2 5 29 6" xfId="13223"/>
    <cellStyle name="Normal 40 2 5 3" xfId="277"/>
    <cellStyle name="Normal 40 2 5 3 2" xfId="640"/>
    <cellStyle name="Normal 40 2 5 3 2 2" xfId="5276"/>
    <cellStyle name="Normal 40 2 5 3 2 2 2" xfId="6534"/>
    <cellStyle name="Normal 40 2 5 3 2 2 2 2" xfId="38142"/>
    <cellStyle name="Normal 40 2 5 3 2 2 2 3" xfId="25285"/>
    <cellStyle name="Normal 40 2 5 3 2 2 2 4" xfId="15910"/>
    <cellStyle name="Normal 40 2 5 3 2 2 3" xfId="36884"/>
    <cellStyle name="Normal 40 2 5 3 2 2 4" xfId="24027"/>
    <cellStyle name="Normal 40 2 5 3 2 2 5" xfId="14652"/>
    <cellStyle name="Normal 40 2 5 3 2 3" xfId="5854"/>
    <cellStyle name="Normal 40 2 5 3 2 3 2" xfId="37462"/>
    <cellStyle name="Normal 40 2 5 3 2 3 3" xfId="24605"/>
    <cellStyle name="Normal 40 2 5 3 2 3 4" xfId="15230"/>
    <cellStyle name="Normal 40 2 5 3 2 4" xfId="4594"/>
    <cellStyle name="Normal 40 2 5 3 2 4 2" xfId="36208"/>
    <cellStyle name="Normal 40 2 5 3 2 4 3" xfId="23350"/>
    <cellStyle name="Normal 40 2 5 3 2 4 4" xfId="13975"/>
    <cellStyle name="Normal 40 2 5 3 2 5" xfId="32328"/>
    <cellStyle name="Normal 40 2 5 3 2 6" xfId="22763"/>
    <cellStyle name="Normal 40 2 5 3 2 7" xfId="10095"/>
    <cellStyle name="Normal 40 2 5 3 3" xfId="5275"/>
    <cellStyle name="Normal 40 2 5 3 3 2" xfId="6533"/>
    <cellStyle name="Normal 40 2 5 3 3 2 2" xfId="38141"/>
    <cellStyle name="Normal 40 2 5 3 3 2 3" xfId="25284"/>
    <cellStyle name="Normal 40 2 5 3 3 2 4" xfId="15909"/>
    <cellStyle name="Normal 40 2 5 3 3 3" xfId="36883"/>
    <cellStyle name="Normal 40 2 5 3 3 4" xfId="24026"/>
    <cellStyle name="Normal 40 2 5 3 3 5" xfId="14651"/>
    <cellStyle name="Normal 40 2 5 3 4" xfId="5575"/>
    <cellStyle name="Normal 40 2 5 3 4 2" xfId="37183"/>
    <cellStyle name="Normal 40 2 5 3 4 3" xfId="24326"/>
    <cellStyle name="Normal 40 2 5 3 4 4" xfId="14951"/>
    <cellStyle name="Normal 40 2 5 3 5" xfId="4316"/>
    <cellStyle name="Normal 40 2 5 3 5 2" xfId="35930"/>
    <cellStyle name="Normal 40 2 5 3 5 3" xfId="23072"/>
    <cellStyle name="Normal 40 2 5 3 5 4" xfId="13697"/>
    <cellStyle name="Normal 40 2 5 3 6" xfId="19229"/>
    <cellStyle name="Normal 40 2 5 3 7" xfId="28605"/>
    <cellStyle name="Normal 40 2 5 3 8" xfId="32087"/>
    <cellStyle name="Normal 40 2 5 3 9" xfId="9735"/>
    <cellStyle name="Normal 40 2 5 30" xfId="3914"/>
    <cellStyle name="Normal 40 2 5 30 2" xfId="9375"/>
    <cellStyle name="Normal 40 2 5 30 2 2" xfId="40981"/>
    <cellStyle name="Normal 40 2 5 30 2 3" xfId="28124"/>
    <cellStyle name="Normal 40 2 5 30 2 4" xfId="18749"/>
    <cellStyle name="Normal 40 2 5 30 3" xfId="22471"/>
    <cellStyle name="Normal 40 2 5 30 4" xfId="31847"/>
    <cellStyle name="Normal 40 2 5 30 5" xfId="35570"/>
    <cellStyle name="Normal 40 2 5 30 6" xfId="13337"/>
    <cellStyle name="Normal 40 2 5 31" xfId="518"/>
    <cellStyle name="Normal 40 2 5 31 2" xfId="9495"/>
    <cellStyle name="Normal 40 2 5 31 2 2" xfId="41101"/>
    <cellStyle name="Normal 40 2 5 31 2 3" xfId="28244"/>
    <cellStyle name="Normal 40 2 5 31 2 4" xfId="18869"/>
    <cellStyle name="Normal 40 2 5 31 3" xfId="22591"/>
    <cellStyle name="Normal 40 2 5 31 4" xfId="28485"/>
    <cellStyle name="Normal 40 2 5 31 5" xfId="32449"/>
    <cellStyle name="Normal 40 2 5 31 6" xfId="9975"/>
    <cellStyle name="Normal 40 2 5 32" xfId="397"/>
    <cellStyle name="Normal 40 2 5 32 2" xfId="7007"/>
    <cellStyle name="Normal 40 2 5 32 2 2" xfId="38613"/>
    <cellStyle name="Normal 40 2 5 32 2 3" xfId="25756"/>
    <cellStyle name="Normal 40 2 5 32 2 4" xfId="16381"/>
    <cellStyle name="Normal 40 2 5 32 3" xfId="19109"/>
    <cellStyle name="Normal 40 2 5 32 4" xfId="9855"/>
    <cellStyle name="Normal 40 2 5 33" xfId="4079"/>
    <cellStyle name="Normal 40 2 5 33 2" xfId="35693"/>
    <cellStyle name="Normal 40 2 5 33 3" xfId="22835"/>
    <cellStyle name="Normal 40 2 5 33 4" xfId="13460"/>
    <cellStyle name="Normal 40 2 5 34" xfId="18989"/>
    <cellStyle name="Normal 40 2 5 35" xfId="28365"/>
    <cellStyle name="Normal 40 2 5 36" xfId="31967"/>
    <cellStyle name="Normal 40 2 5 37" xfId="9615"/>
    <cellStyle name="Normal 40 2 5 4" xfId="794"/>
    <cellStyle name="Normal 40 2 5 4 2" xfId="5277"/>
    <cellStyle name="Normal 40 2 5 4 2 2" xfId="6535"/>
    <cellStyle name="Normal 40 2 5 4 2 2 2" xfId="38143"/>
    <cellStyle name="Normal 40 2 5 4 2 2 3" xfId="25286"/>
    <cellStyle name="Normal 40 2 5 4 2 2 4" xfId="15911"/>
    <cellStyle name="Normal 40 2 5 4 2 3" xfId="36885"/>
    <cellStyle name="Normal 40 2 5 4 2 4" xfId="24028"/>
    <cellStyle name="Normal 40 2 5 4 2 5" xfId="14653"/>
    <cellStyle name="Normal 40 2 5 4 3" xfId="5855"/>
    <cellStyle name="Normal 40 2 5 4 3 2" xfId="37463"/>
    <cellStyle name="Normal 40 2 5 4 3 3" xfId="24606"/>
    <cellStyle name="Normal 40 2 5 4 3 4" xfId="15231"/>
    <cellStyle name="Normal 40 2 5 4 4" xfId="4595"/>
    <cellStyle name="Normal 40 2 5 4 4 2" xfId="36209"/>
    <cellStyle name="Normal 40 2 5 4 4 3" xfId="23351"/>
    <cellStyle name="Normal 40 2 5 4 4 4" xfId="13976"/>
    <cellStyle name="Normal 40 2 5 4 5" xfId="19381"/>
    <cellStyle name="Normal 40 2 5 4 6" xfId="28757"/>
    <cellStyle name="Normal 40 2 5 4 7" xfId="32208"/>
    <cellStyle name="Normal 40 2 5 4 8" xfId="10247"/>
    <cellStyle name="Normal 40 2 5 5" xfId="911"/>
    <cellStyle name="Normal 40 2 5 5 2" xfId="5278"/>
    <cellStyle name="Normal 40 2 5 5 2 2" xfId="6536"/>
    <cellStyle name="Normal 40 2 5 5 2 2 2" xfId="38144"/>
    <cellStyle name="Normal 40 2 5 5 2 2 3" xfId="25287"/>
    <cellStyle name="Normal 40 2 5 5 2 2 4" xfId="15912"/>
    <cellStyle name="Normal 40 2 5 5 2 3" xfId="36886"/>
    <cellStyle name="Normal 40 2 5 5 2 4" xfId="24029"/>
    <cellStyle name="Normal 40 2 5 5 2 5" xfId="14654"/>
    <cellStyle name="Normal 40 2 5 5 3" xfId="5940"/>
    <cellStyle name="Normal 40 2 5 5 3 2" xfId="37548"/>
    <cellStyle name="Normal 40 2 5 5 3 3" xfId="24691"/>
    <cellStyle name="Normal 40 2 5 5 3 4" xfId="15316"/>
    <cellStyle name="Normal 40 2 5 5 4" xfId="4681"/>
    <cellStyle name="Normal 40 2 5 5 4 2" xfId="36292"/>
    <cellStyle name="Normal 40 2 5 5 4 3" xfId="23435"/>
    <cellStyle name="Normal 40 2 5 5 4 4" xfId="14060"/>
    <cellStyle name="Normal 40 2 5 5 5" xfId="19497"/>
    <cellStyle name="Normal 40 2 5 5 6" xfId="28873"/>
    <cellStyle name="Normal 40 2 5 5 7" xfId="32597"/>
    <cellStyle name="Normal 40 2 5 5 8" xfId="10363"/>
    <cellStyle name="Normal 40 2 5 6" xfId="1027"/>
    <cellStyle name="Normal 40 2 5 6 2" xfId="6527"/>
    <cellStyle name="Normal 40 2 5 6 2 2" xfId="38135"/>
    <cellStyle name="Normal 40 2 5 6 2 3" xfId="25278"/>
    <cellStyle name="Normal 40 2 5 6 2 4" xfId="15903"/>
    <cellStyle name="Normal 40 2 5 6 3" xfId="5269"/>
    <cellStyle name="Normal 40 2 5 6 3 2" xfId="36877"/>
    <cellStyle name="Normal 40 2 5 6 3 3" xfId="24020"/>
    <cellStyle name="Normal 40 2 5 6 3 4" xfId="14645"/>
    <cellStyle name="Normal 40 2 5 6 4" xfId="19612"/>
    <cellStyle name="Normal 40 2 5 6 5" xfId="28988"/>
    <cellStyle name="Normal 40 2 5 6 6" xfId="32712"/>
    <cellStyle name="Normal 40 2 5 6 7" xfId="10478"/>
    <cellStyle name="Normal 40 2 5 7" xfId="1143"/>
    <cellStyle name="Normal 40 2 5 7 2" xfId="6920"/>
    <cellStyle name="Normal 40 2 5 7 2 2" xfId="38526"/>
    <cellStyle name="Normal 40 2 5 7 2 3" xfId="25669"/>
    <cellStyle name="Normal 40 2 5 7 2 4" xfId="16294"/>
    <cellStyle name="Normal 40 2 5 7 3" xfId="4196"/>
    <cellStyle name="Normal 40 2 5 7 3 2" xfId="35810"/>
    <cellStyle name="Normal 40 2 5 7 3 3" xfId="22952"/>
    <cellStyle name="Normal 40 2 5 7 3 4" xfId="13577"/>
    <cellStyle name="Normal 40 2 5 7 4" xfId="19727"/>
    <cellStyle name="Normal 40 2 5 7 5" xfId="29103"/>
    <cellStyle name="Normal 40 2 5 7 6" xfId="32827"/>
    <cellStyle name="Normal 40 2 5 7 7" xfId="10593"/>
    <cellStyle name="Normal 40 2 5 8" xfId="1258"/>
    <cellStyle name="Normal 40 2 5 8 2" xfId="5452"/>
    <cellStyle name="Normal 40 2 5 8 2 2" xfId="37060"/>
    <cellStyle name="Normal 40 2 5 8 2 3" xfId="24203"/>
    <cellStyle name="Normal 40 2 5 8 2 4" xfId="14828"/>
    <cellStyle name="Normal 40 2 5 8 3" xfId="19841"/>
    <cellStyle name="Normal 40 2 5 8 4" xfId="29217"/>
    <cellStyle name="Normal 40 2 5 8 5" xfId="32941"/>
    <cellStyle name="Normal 40 2 5 8 6" xfId="10707"/>
    <cellStyle name="Normal 40 2 5 9" xfId="1373"/>
    <cellStyle name="Normal 40 2 5 9 2" xfId="6877"/>
    <cellStyle name="Normal 40 2 5 9 2 2" xfId="38483"/>
    <cellStyle name="Normal 40 2 5 9 2 3" xfId="25626"/>
    <cellStyle name="Normal 40 2 5 9 2 4" xfId="16251"/>
    <cellStyle name="Normal 40 2 5 9 3" xfId="19955"/>
    <cellStyle name="Normal 40 2 5 9 4" xfId="29331"/>
    <cellStyle name="Normal 40 2 5 9 5" xfId="33055"/>
    <cellStyle name="Normal 40 2 5 9 6" xfId="10821"/>
    <cellStyle name="Normal 40 2 6" xfId="166"/>
    <cellStyle name="Normal 40 2 6 10" xfId="1498"/>
    <cellStyle name="Normal 40 2 6 10 2" xfId="6679"/>
    <cellStyle name="Normal 40 2 6 10 2 2" xfId="38285"/>
    <cellStyle name="Normal 40 2 6 10 2 3" xfId="25428"/>
    <cellStyle name="Normal 40 2 6 10 2 4" xfId="16053"/>
    <cellStyle name="Normal 40 2 6 10 3" xfId="20079"/>
    <cellStyle name="Normal 40 2 6 10 4" xfId="29455"/>
    <cellStyle name="Normal 40 2 6 10 5" xfId="33179"/>
    <cellStyle name="Normal 40 2 6 10 6" xfId="10945"/>
    <cellStyle name="Normal 40 2 6 11" xfId="1630"/>
    <cellStyle name="Normal 40 2 6 11 2" xfId="7110"/>
    <cellStyle name="Normal 40 2 6 11 2 2" xfId="38716"/>
    <cellStyle name="Normal 40 2 6 11 2 3" xfId="25859"/>
    <cellStyle name="Normal 40 2 6 11 2 4" xfId="16484"/>
    <cellStyle name="Normal 40 2 6 11 3" xfId="20206"/>
    <cellStyle name="Normal 40 2 6 11 4" xfId="29582"/>
    <cellStyle name="Normal 40 2 6 11 5" xfId="33305"/>
    <cellStyle name="Normal 40 2 6 11 6" xfId="11072"/>
    <cellStyle name="Normal 40 2 6 12" xfId="1746"/>
    <cellStyle name="Normal 40 2 6 12 2" xfId="7225"/>
    <cellStyle name="Normal 40 2 6 12 2 2" xfId="38831"/>
    <cellStyle name="Normal 40 2 6 12 2 3" xfId="25974"/>
    <cellStyle name="Normal 40 2 6 12 2 4" xfId="16599"/>
    <cellStyle name="Normal 40 2 6 12 3" xfId="20321"/>
    <cellStyle name="Normal 40 2 6 12 4" xfId="29697"/>
    <cellStyle name="Normal 40 2 6 12 5" xfId="33420"/>
    <cellStyle name="Normal 40 2 6 12 6" xfId="11187"/>
    <cellStyle name="Normal 40 2 6 13" xfId="1920"/>
    <cellStyle name="Normal 40 2 6 13 2" xfId="7398"/>
    <cellStyle name="Normal 40 2 6 13 2 2" xfId="39004"/>
    <cellStyle name="Normal 40 2 6 13 2 3" xfId="26147"/>
    <cellStyle name="Normal 40 2 6 13 2 4" xfId="16772"/>
    <cellStyle name="Normal 40 2 6 13 3" xfId="20494"/>
    <cellStyle name="Normal 40 2 6 13 4" xfId="29870"/>
    <cellStyle name="Normal 40 2 6 13 5" xfId="33593"/>
    <cellStyle name="Normal 40 2 6 13 6" xfId="11360"/>
    <cellStyle name="Normal 40 2 6 14" xfId="2038"/>
    <cellStyle name="Normal 40 2 6 14 2" xfId="7515"/>
    <cellStyle name="Normal 40 2 6 14 2 2" xfId="39121"/>
    <cellStyle name="Normal 40 2 6 14 2 3" xfId="26264"/>
    <cellStyle name="Normal 40 2 6 14 2 4" xfId="16889"/>
    <cellStyle name="Normal 40 2 6 14 3" xfId="20611"/>
    <cellStyle name="Normal 40 2 6 14 4" xfId="29987"/>
    <cellStyle name="Normal 40 2 6 14 5" xfId="33710"/>
    <cellStyle name="Normal 40 2 6 14 6" xfId="11477"/>
    <cellStyle name="Normal 40 2 6 15" xfId="2155"/>
    <cellStyle name="Normal 40 2 6 15 2" xfId="7631"/>
    <cellStyle name="Normal 40 2 6 15 2 2" xfId="39237"/>
    <cellStyle name="Normal 40 2 6 15 2 3" xfId="26380"/>
    <cellStyle name="Normal 40 2 6 15 2 4" xfId="17005"/>
    <cellStyle name="Normal 40 2 6 15 3" xfId="20727"/>
    <cellStyle name="Normal 40 2 6 15 4" xfId="30103"/>
    <cellStyle name="Normal 40 2 6 15 5" xfId="33826"/>
    <cellStyle name="Normal 40 2 6 15 6" xfId="11593"/>
    <cellStyle name="Normal 40 2 6 16" xfId="2274"/>
    <cellStyle name="Normal 40 2 6 16 2" xfId="7749"/>
    <cellStyle name="Normal 40 2 6 16 2 2" xfId="39355"/>
    <cellStyle name="Normal 40 2 6 16 2 3" xfId="26498"/>
    <cellStyle name="Normal 40 2 6 16 2 4" xfId="17123"/>
    <cellStyle name="Normal 40 2 6 16 3" xfId="20845"/>
    <cellStyle name="Normal 40 2 6 16 4" xfId="30221"/>
    <cellStyle name="Normal 40 2 6 16 5" xfId="33944"/>
    <cellStyle name="Normal 40 2 6 16 6" xfId="11711"/>
    <cellStyle name="Normal 40 2 6 17" xfId="2393"/>
    <cellStyle name="Normal 40 2 6 17 2" xfId="7867"/>
    <cellStyle name="Normal 40 2 6 17 2 2" xfId="39473"/>
    <cellStyle name="Normal 40 2 6 17 2 3" xfId="26616"/>
    <cellStyle name="Normal 40 2 6 17 2 4" xfId="17241"/>
    <cellStyle name="Normal 40 2 6 17 3" xfId="20963"/>
    <cellStyle name="Normal 40 2 6 17 4" xfId="30339"/>
    <cellStyle name="Normal 40 2 6 17 5" xfId="34062"/>
    <cellStyle name="Normal 40 2 6 17 6" xfId="11829"/>
    <cellStyle name="Normal 40 2 6 18" xfId="2510"/>
    <cellStyle name="Normal 40 2 6 18 2" xfId="7983"/>
    <cellStyle name="Normal 40 2 6 18 2 2" xfId="39589"/>
    <cellStyle name="Normal 40 2 6 18 2 3" xfId="26732"/>
    <cellStyle name="Normal 40 2 6 18 2 4" xfId="17357"/>
    <cellStyle name="Normal 40 2 6 18 3" xfId="21079"/>
    <cellStyle name="Normal 40 2 6 18 4" xfId="30455"/>
    <cellStyle name="Normal 40 2 6 18 5" xfId="34178"/>
    <cellStyle name="Normal 40 2 6 18 6" xfId="11945"/>
    <cellStyle name="Normal 40 2 6 19" xfId="2628"/>
    <cellStyle name="Normal 40 2 6 19 2" xfId="8100"/>
    <cellStyle name="Normal 40 2 6 19 2 2" xfId="39706"/>
    <cellStyle name="Normal 40 2 6 19 2 3" xfId="26849"/>
    <cellStyle name="Normal 40 2 6 19 2 4" xfId="17474"/>
    <cellStyle name="Normal 40 2 6 19 3" xfId="21196"/>
    <cellStyle name="Normal 40 2 6 19 4" xfId="30572"/>
    <cellStyle name="Normal 40 2 6 19 5" xfId="34295"/>
    <cellStyle name="Normal 40 2 6 19 6" xfId="12062"/>
    <cellStyle name="Normal 40 2 6 2" xfId="221"/>
    <cellStyle name="Normal 40 2 6 2 10" xfId="1685"/>
    <cellStyle name="Normal 40 2 6 2 10 2" xfId="7165"/>
    <cellStyle name="Normal 40 2 6 2 10 2 2" xfId="38771"/>
    <cellStyle name="Normal 40 2 6 2 10 2 3" xfId="25914"/>
    <cellStyle name="Normal 40 2 6 2 10 2 4" xfId="16539"/>
    <cellStyle name="Normal 40 2 6 2 10 3" xfId="20261"/>
    <cellStyle name="Normal 40 2 6 2 10 4" xfId="29637"/>
    <cellStyle name="Normal 40 2 6 2 10 5" xfId="33360"/>
    <cellStyle name="Normal 40 2 6 2 10 6" xfId="11127"/>
    <cellStyle name="Normal 40 2 6 2 11" xfId="1801"/>
    <cellStyle name="Normal 40 2 6 2 11 2" xfId="7280"/>
    <cellStyle name="Normal 40 2 6 2 11 2 2" xfId="38886"/>
    <cellStyle name="Normal 40 2 6 2 11 2 3" xfId="26029"/>
    <cellStyle name="Normal 40 2 6 2 11 2 4" xfId="16654"/>
    <cellStyle name="Normal 40 2 6 2 11 3" xfId="20376"/>
    <cellStyle name="Normal 40 2 6 2 11 4" xfId="29752"/>
    <cellStyle name="Normal 40 2 6 2 11 5" xfId="33475"/>
    <cellStyle name="Normal 40 2 6 2 11 6" xfId="11242"/>
    <cellStyle name="Normal 40 2 6 2 12" xfId="1975"/>
    <cellStyle name="Normal 40 2 6 2 12 2" xfId="7453"/>
    <cellStyle name="Normal 40 2 6 2 12 2 2" xfId="39059"/>
    <cellStyle name="Normal 40 2 6 2 12 2 3" xfId="26202"/>
    <cellStyle name="Normal 40 2 6 2 12 2 4" xfId="16827"/>
    <cellStyle name="Normal 40 2 6 2 12 3" xfId="20549"/>
    <cellStyle name="Normal 40 2 6 2 12 4" xfId="29925"/>
    <cellStyle name="Normal 40 2 6 2 12 5" xfId="33648"/>
    <cellStyle name="Normal 40 2 6 2 12 6" xfId="11415"/>
    <cellStyle name="Normal 40 2 6 2 13" xfId="2093"/>
    <cellStyle name="Normal 40 2 6 2 13 2" xfId="7570"/>
    <cellStyle name="Normal 40 2 6 2 13 2 2" xfId="39176"/>
    <cellStyle name="Normal 40 2 6 2 13 2 3" xfId="26319"/>
    <cellStyle name="Normal 40 2 6 2 13 2 4" xfId="16944"/>
    <cellStyle name="Normal 40 2 6 2 13 3" xfId="20666"/>
    <cellStyle name="Normal 40 2 6 2 13 4" xfId="30042"/>
    <cellStyle name="Normal 40 2 6 2 13 5" xfId="33765"/>
    <cellStyle name="Normal 40 2 6 2 13 6" xfId="11532"/>
    <cellStyle name="Normal 40 2 6 2 14" xfId="2210"/>
    <cellStyle name="Normal 40 2 6 2 14 2" xfId="7686"/>
    <cellStyle name="Normal 40 2 6 2 14 2 2" xfId="39292"/>
    <cellStyle name="Normal 40 2 6 2 14 2 3" xfId="26435"/>
    <cellStyle name="Normal 40 2 6 2 14 2 4" xfId="17060"/>
    <cellStyle name="Normal 40 2 6 2 14 3" xfId="20782"/>
    <cellStyle name="Normal 40 2 6 2 14 4" xfId="30158"/>
    <cellStyle name="Normal 40 2 6 2 14 5" xfId="33881"/>
    <cellStyle name="Normal 40 2 6 2 14 6" xfId="11648"/>
    <cellStyle name="Normal 40 2 6 2 15" xfId="2329"/>
    <cellStyle name="Normal 40 2 6 2 15 2" xfId="7804"/>
    <cellStyle name="Normal 40 2 6 2 15 2 2" xfId="39410"/>
    <cellStyle name="Normal 40 2 6 2 15 2 3" xfId="26553"/>
    <cellStyle name="Normal 40 2 6 2 15 2 4" xfId="17178"/>
    <cellStyle name="Normal 40 2 6 2 15 3" xfId="20900"/>
    <cellStyle name="Normal 40 2 6 2 15 4" xfId="30276"/>
    <cellStyle name="Normal 40 2 6 2 15 5" xfId="33999"/>
    <cellStyle name="Normal 40 2 6 2 15 6" xfId="11766"/>
    <cellStyle name="Normal 40 2 6 2 16" xfId="2448"/>
    <cellStyle name="Normal 40 2 6 2 16 2" xfId="7922"/>
    <cellStyle name="Normal 40 2 6 2 16 2 2" xfId="39528"/>
    <cellStyle name="Normal 40 2 6 2 16 2 3" xfId="26671"/>
    <cellStyle name="Normal 40 2 6 2 16 2 4" xfId="17296"/>
    <cellStyle name="Normal 40 2 6 2 16 3" xfId="21018"/>
    <cellStyle name="Normal 40 2 6 2 16 4" xfId="30394"/>
    <cellStyle name="Normal 40 2 6 2 16 5" xfId="34117"/>
    <cellStyle name="Normal 40 2 6 2 16 6" xfId="11884"/>
    <cellStyle name="Normal 40 2 6 2 17" xfId="2565"/>
    <cellStyle name="Normal 40 2 6 2 17 2" xfId="8038"/>
    <cellStyle name="Normal 40 2 6 2 17 2 2" xfId="39644"/>
    <cellStyle name="Normal 40 2 6 2 17 2 3" xfId="26787"/>
    <cellStyle name="Normal 40 2 6 2 17 2 4" xfId="17412"/>
    <cellStyle name="Normal 40 2 6 2 17 3" xfId="21134"/>
    <cellStyle name="Normal 40 2 6 2 17 4" xfId="30510"/>
    <cellStyle name="Normal 40 2 6 2 17 5" xfId="34233"/>
    <cellStyle name="Normal 40 2 6 2 17 6" xfId="12000"/>
    <cellStyle name="Normal 40 2 6 2 18" xfId="2683"/>
    <cellStyle name="Normal 40 2 6 2 18 2" xfId="8155"/>
    <cellStyle name="Normal 40 2 6 2 18 2 2" xfId="39761"/>
    <cellStyle name="Normal 40 2 6 2 18 2 3" xfId="26904"/>
    <cellStyle name="Normal 40 2 6 2 18 2 4" xfId="17529"/>
    <cellStyle name="Normal 40 2 6 2 18 3" xfId="21251"/>
    <cellStyle name="Normal 40 2 6 2 18 4" xfId="30627"/>
    <cellStyle name="Normal 40 2 6 2 18 5" xfId="34350"/>
    <cellStyle name="Normal 40 2 6 2 18 6" xfId="12117"/>
    <cellStyle name="Normal 40 2 6 2 19" xfId="2803"/>
    <cellStyle name="Normal 40 2 6 2 19 2" xfId="8274"/>
    <cellStyle name="Normal 40 2 6 2 19 2 2" xfId="39880"/>
    <cellStyle name="Normal 40 2 6 2 19 2 3" xfId="27023"/>
    <cellStyle name="Normal 40 2 6 2 19 2 4" xfId="17648"/>
    <cellStyle name="Normal 40 2 6 2 19 3" xfId="21370"/>
    <cellStyle name="Normal 40 2 6 2 19 4" xfId="30746"/>
    <cellStyle name="Normal 40 2 6 2 19 5" xfId="34469"/>
    <cellStyle name="Normal 40 2 6 2 19 6" xfId="12236"/>
    <cellStyle name="Normal 40 2 6 2 2" xfId="342"/>
    <cellStyle name="Normal 40 2 6 2 2 2" xfId="711"/>
    <cellStyle name="Normal 40 2 6 2 2 2 2" xfId="5282"/>
    <cellStyle name="Normal 40 2 6 2 2 2 2 2" xfId="6540"/>
    <cellStyle name="Normal 40 2 6 2 2 2 2 2 2" xfId="38148"/>
    <cellStyle name="Normal 40 2 6 2 2 2 2 2 3" xfId="25291"/>
    <cellStyle name="Normal 40 2 6 2 2 2 2 2 4" xfId="15916"/>
    <cellStyle name="Normal 40 2 6 2 2 2 2 3" xfId="36890"/>
    <cellStyle name="Normal 40 2 6 2 2 2 2 4" xfId="24033"/>
    <cellStyle name="Normal 40 2 6 2 2 2 2 5" xfId="14658"/>
    <cellStyle name="Normal 40 2 6 2 2 2 3" xfId="5856"/>
    <cellStyle name="Normal 40 2 6 2 2 2 3 2" xfId="37464"/>
    <cellStyle name="Normal 40 2 6 2 2 2 3 3" xfId="24607"/>
    <cellStyle name="Normal 40 2 6 2 2 2 3 4" xfId="15232"/>
    <cellStyle name="Normal 40 2 6 2 2 2 4" xfId="4596"/>
    <cellStyle name="Normal 40 2 6 2 2 2 4 2" xfId="36210"/>
    <cellStyle name="Normal 40 2 6 2 2 2 4 3" xfId="23352"/>
    <cellStyle name="Normal 40 2 6 2 2 2 4 4" xfId="13977"/>
    <cellStyle name="Normal 40 2 6 2 2 2 5" xfId="32393"/>
    <cellStyle name="Normal 40 2 6 2 2 2 6" xfId="22723"/>
    <cellStyle name="Normal 40 2 6 2 2 2 7" xfId="10165"/>
    <cellStyle name="Normal 40 2 6 2 2 3" xfId="5281"/>
    <cellStyle name="Normal 40 2 6 2 2 3 2" xfId="6539"/>
    <cellStyle name="Normal 40 2 6 2 2 3 2 2" xfId="38147"/>
    <cellStyle name="Normal 40 2 6 2 2 3 2 3" xfId="25290"/>
    <cellStyle name="Normal 40 2 6 2 2 3 2 4" xfId="15915"/>
    <cellStyle name="Normal 40 2 6 2 2 3 3" xfId="36889"/>
    <cellStyle name="Normal 40 2 6 2 2 3 4" xfId="24032"/>
    <cellStyle name="Normal 40 2 6 2 2 3 5" xfId="14657"/>
    <cellStyle name="Normal 40 2 6 2 2 4" xfId="5646"/>
    <cellStyle name="Normal 40 2 6 2 2 4 2" xfId="37254"/>
    <cellStyle name="Normal 40 2 6 2 2 4 3" xfId="24397"/>
    <cellStyle name="Normal 40 2 6 2 2 4 4" xfId="15022"/>
    <cellStyle name="Normal 40 2 6 2 2 5" xfId="4386"/>
    <cellStyle name="Normal 40 2 6 2 2 5 2" xfId="36000"/>
    <cellStyle name="Normal 40 2 6 2 2 5 3" xfId="23142"/>
    <cellStyle name="Normal 40 2 6 2 2 5 4" xfId="13767"/>
    <cellStyle name="Normal 40 2 6 2 2 6" xfId="19299"/>
    <cellStyle name="Normal 40 2 6 2 2 7" xfId="28675"/>
    <cellStyle name="Normal 40 2 6 2 2 8" xfId="32152"/>
    <cellStyle name="Normal 40 2 6 2 2 9" xfId="9800"/>
    <cellStyle name="Normal 40 2 6 2 20" xfId="2918"/>
    <cellStyle name="Normal 40 2 6 2 20 2" xfId="8388"/>
    <cellStyle name="Normal 40 2 6 2 20 2 2" xfId="39994"/>
    <cellStyle name="Normal 40 2 6 2 20 2 3" xfId="27137"/>
    <cellStyle name="Normal 40 2 6 2 20 2 4" xfId="17762"/>
    <cellStyle name="Normal 40 2 6 2 20 3" xfId="21484"/>
    <cellStyle name="Normal 40 2 6 2 20 4" xfId="30860"/>
    <cellStyle name="Normal 40 2 6 2 20 5" xfId="34583"/>
    <cellStyle name="Normal 40 2 6 2 20 6" xfId="12350"/>
    <cellStyle name="Normal 40 2 6 2 21" xfId="3033"/>
    <cellStyle name="Normal 40 2 6 2 21 2" xfId="8502"/>
    <cellStyle name="Normal 40 2 6 2 21 2 2" xfId="40108"/>
    <cellStyle name="Normal 40 2 6 2 21 2 3" xfId="27251"/>
    <cellStyle name="Normal 40 2 6 2 21 2 4" xfId="17876"/>
    <cellStyle name="Normal 40 2 6 2 21 3" xfId="21598"/>
    <cellStyle name="Normal 40 2 6 2 21 4" xfId="30974"/>
    <cellStyle name="Normal 40 2 6 2 21 5" xfId="34697"/>
    <cellStyle name="Normal 40 2 6 2 21 6" xfId="12464"/>
    <cellStyle name="Normal 40 2 6 2 22" xfId="3148"/>
    <cellStyle name="Normal 40 2 6 2 22 2" xfId="8616"/>
    <cellStyle name="Normal 40 2 6 2 22 2 2" xfId="40222"/>
    <cellStyle name="Normal 40 2 6 2 22 2 3" xfId="27365"/>
    <cellStyle name="Normal 40 2 6 2 22 2 4" xfId="17990"/>
    <cellStyle name="Normal 40 2 6 2 22 3" xfId="21712"/>
    <cellStyle name="Normal 40 2 6 2 22 4" xfId="31088"/>
    <cellStyle name="Normal 40 2 6 2 22 5" xfId="34811"/>
    <cellStyle name="Normal 40 2 6 2 22 6" xfId="12578"/>
    <cellStyle name="Normal 40 2 6 2 23" xfId="3263"/>
    <cellStyle name="Normal 40 2 6 2 23 2" xfId="8730"/>
    <cellStyle name="Normal 40 2 6 2 23 2 2" xfId="40336"/>
    <cellStyle name="Normal 40 2 6 2 23 2 3" xfId="27479"/>
    <cellStyle name="Normal 40 2 6 2 23 2 4" xfId="18104"/>
    <cellStyle name="Normal 40 2 6 2 23 3" xfId="21826"/>
    <cellStyle name="Normal 40 2 6 2 23 4" xfId="31202"/>
    <cellStyle name="Normal 40 2 6 2 23 5" xfId="34925"/>
    <cellStyle name="Normal 40 2 6 2 23 6" xfId="12692"/>
    <cellStyle name="Normal 40 2 6 2 24" xfId="3378"/>
    <cellStyle name="Normal 40 2 6 2 24 2" xfId="8844"/>
    <cellStyle name="Normal 40 2 6 2 24 2 2" xfId="40450"/>
    <cellStyle name="Normal 40 2 6 2 24 2 3" xfId="27593"/>
    <cellStyle name="Normal 40 2 6 2 24 2 4" xfId="18218"/>
    <cellStyle name="Normal 40 2 6 2 24 3" xfId="21940"/>
    <cellStyle name="Normal 40 2 6 2 24 4" xfId="31316"/>
    <cellStyle name="Normal 40 2 6 2 24 5" xfId="35039"/>
    <cellStyle name="Normal 40 2 6 2 24 6" xfId="12806"/>
    <cellStyle name="Normal 40 2 6 2 25" xfId="3496"/>
    <cellStyle name="Normal 40 2 6 2 25 2" xfId="8961"/>
    <cellStyle name="Normal 40 2 6 2 25 2 2" xfId="40567"/>
    <cellStyle name="Normal 40 2 6 2 25 2 3" xfId="27710"/>
    <cellStyle name="Normal 40 2 6 2 25 2 4" xfId="18335"/>
    <cellStyle name="Normal 40 2 6 2 25 3" xfId="22057"/>
    <cellStyle name="Normal 40 2 6 2 25 4" xfId="31433"/>
    <cellStyle name="Normal 40 2 6 2 25 5" xfId="35156"/>
    <cellStyle name="Normal 40 2 6 2 25 6" xfId="12923"/>
    <cellStyle name="Normal 40 2 6 2 26" xfId="3616"/>
    <cellStyle name="Normal 40 2 6 2 26 2" xfId="9080"/>
    <cellStyle name="Normal 40 2 6 2 26 2 2" xfId="40686"/>
    <cellStyle name="Normal 40 2 6 2 26 2 3" xfId="27829"/>
    <cellStyle name="Normal 40 2 6 2 26 2 4" xfId="18454"/>
    <cellStyle name="Normal 40 2 6 2 26 3" xfId="22176"/>
    <cellStyle name="Normal 40 2 6 2 26 4" xfId="31552"/>
    <cellStyle name="Normal 40 2 6 2 26 5" xfId="35275"/>
    <cellStyle name="Normal 40 2 6 2 26 6" xfId="13042"/>
    <cellStyle name="Normal 40 2 6 2 27" xfId="3748"/>
    <cellStyle name="Normal 40 2 6 2 27 2" xfId="9211"/>
    <cellStyle name="Normal 40 2 6 2 27 2 2" xfId="40817"/>
    <cellStyle name="Normal 40 2 6 2 27 2 3" xfId="27960"/>
    <cellStyle name="Normal 40 2 6 2 27 2 4" xfId="18585"/>
    <cellStyle name="Normal 40 2 6 2 27 3" xfId="22307"/>
    <cellStyle name="Normal 40 2 6 2 27 4" xfId="31683"/>
    <cellStyle name="Normal 40 2 6 2 27 5" xfId="35406"/>
    <cellStyle name="Normal 40 2 6 2 27 6" xfId="13173"/>
    <cellStyle name="Normal 40 2 6 2 28" xfId="3864"/>
    <cellStyle name="Normal 40 2 6 2 28 2" xfId="9326"/>
    <cellStyle name="Normal 40 2 6 2 28 2 2" xfId="40932"/>
    <cellStyle name="Normal 40 2 6 2 28 2 3" xfId="28075"/>
    <cellStyle name="Normal 40 2 6 2 28 2 4" xfId="18700"/>
    <cellStyle name="Normal 40 2 6 2 28 3" xfId="22422"/>
    <cellStyle name="Normal 40 2 6 2 28 4" xfId="31798"/>
    <cellStyle name="Normal 40 2 6 2 28 5" xfId="35521"/>
    <cellStyle name="Normal 40 2 6 2 28 6" xfId="13288"/>
    <cellStyle name="Normal 40 2 6 2 29" xfId="3979"/>
    <cellStyle name="Normal 40 2 6 2 29 2" xfId="9440"/>
    <cellStyle name="Normal 40 2 6 2 29 2 2" xfId="41046"/>
    <cellStyle name="Normal 40 2 6 2 29 2 3" xfId="28189"/>
    <cellStyle name="Normal 40 2 6 2 29 2 4" xfId="18814"/>
    <cellStyle name="Normal 40 2 6 2 29 3" xfId="22536"/>
    <cellStyle name="Normal 40 2 6 2 29 4" xfId="31912"/>
    <cellStyle name="Normal 40 2 6 2 29 5" xfId="35635"/>
    <cellStyle name="Normal 40 2 6 2 29 6" xfId="13402"/>
    <cellStyle name="Normal 40 2 6 2 3" xfId="859"/>
    <cellStyle name="Normal 40 2 6 2 3 2" xfId="5283"/>
    <cellStyle name="Normal 40 2 6 2 3 2 2" xfId="6541"/>
    <cellStyle name="Normal 40 2 6 2 3 2 2 2" xfId="38149"/>
    <cellStyle name="Normal 40 2 6 2 3 2 2 3" xfId="25292"/>
    <cellStyle name="Normal 40 2 6 2 3 2 2 4" xfId="15917"/>
    <cellStyle name="Normal 40 2 6 2 3 2 3" xfId="36891"/>
    <cellStyle name="Normal 40 2 6 2 3 2 4" xfId="24034"/>
    <cellStyle name="Normal 40 2 6 2 3 2 5" xfId="14659"/>
    <cellStyle name="Normal 40 2 6 2 3 3" xfId="5857"/>
    <cellStyle name="Normal 40 2 6 2 3 3 2" xfId="37465"/>
    <cellStyle name="Normal 40 2 6 2 3 3 3" xfId="24608"/>
    <cellStyle name="Normal 40 2 6 2 3 3 4" xfId="15233"/>
    <cellStyle name="Normal 40 2 6 2 3 4" xfId="4597"/>
    <cellStyle name="Normal 40 2 6 2 3 4 2" xfId="36211"/>
    <cellStyle name="Normal 40 2 6 2 3 4 3" xfId="23353"/>
    <cellStyle name="Normal 40 2 6 2 3 4 4" xfId="13978"/>
    <cellStyle name="Normal 40 2 6 2 3 5" xfId="19446"/>
    <cellStyle name="Normal 40 2 6 2 3 6" xfId="28822"/>
    <cellStyle name="Normal 40 2 6 2 3 7" xfId="32273"/>
    <cellStyle name="Normal 40 2 6 2 3 8" xfId="10312"/>
    <cellStyle name="Normal 40 2 6 2 30" xfId="583"/>
    <cellStyle name="Normal 40 2 6 2 30 2" xfId="9560"/>
    <cellStyle name="Normal 40 2 6 2 30 2 2" xfId="41166"/>
    <cellStyle name="Normal 40 2 6 2 30 2 3" xfId="28309"/>
    <cellStyle name="Normal 40 2 6 2 30 2 4" xfId="18934"/>
    <cellStyle name="Normal 40 2 6 2 30 3" xfId="22656"/>
    <cellStyle name="Normal 40 2 6 2 30 4" xfId="28550"/>
    <cellStyle name="Normal 40 2 6 2 30 5" xfId="32514"/>
    <cellStyle name="Normal 40 2 6 2 30 6" xfId="10040"/>
    <cellStyle name="Normal 40 2 6 2 31" xfId="462"/>
    <cellStyle name="Normal 40 2 6 2 31 2" xfId="6754"/>
    <cellStyle name="Normal 40 2 6 2 31 2 2" xfId="38360"/>
    <cellStyle name="Normal 40 2 6 2 31 2 3" xfId="25503"/>
    <cellStyle name="Normal 40 2 6 2 31 2 4" xfId="16128"/>
    <cellStyle name="Normal 40 2 6 2 31 3" xfId="19174"/>
    <cellStyle name="Normal 40 2 6 2 31 4" xfId="9920"/>
    <cellStyle name="Normal 40 2 6 2 32" xfId="4144"/>
    <cellStyle name="Normal 40 2 6 2 32 2" xfId="35758"/>
    <cellStyle name="Normal 40 2 6 2 32 3" xfId="22900"/>
    <cellStyle name="Normal 40 2 6 2 32 4" xfId="13525"/>
    <cellStyle name="Normal 40 2 6 2 33" xfId="19054"/>
    <cellStyle name="Normal 40 2 6 2 34" xfId="28430"/>
    <cellStyle name="Normal 40 2 6 2 35" xfId="32032"/>
    <cellStyle name="Normal 40 2 6 2 36" xfId="9680"/>
    <cellStyle name="Normal 40 2 6 2 4" xfId="976"/>
    <cellStyle name="Normal 40 2 6 2 4 2" xfId="5284"/>
    <cellStyle name="Normal 40 2 6 2 4 2 2" xfId="6542"/>
    <cellStyle name="Normal 40 2 6 2 4 2 2 2" xfId="38150"/>
    <cellStyle name="Normal 40 2 6 2 4 2 2 3" xfId="25293"/>
    <cellStyle name="Normal 40 2 6 2 4 2 2 4" xfId="15918"/>
    <cellStyle name="Normal 40 2 6 2 4 2 3" xfId="36892"/>
    <cellStyle name="Normal 40 2 6 2 4 2 4" xfId="24035"/>
    <cellStyle name="Normal 40 2 6 2 4 2 5" xfId="14660"/>
    <cellStyle name="Normal 40 2 6 2 4 3" xfId="6005"/>
    <cellStyle name="Normal 40 2 6 2 4 3 2" xfId="37613"/>
    <cellStyle name="Normal 40 2 6 2 4 3 3" xfId="24756"/>
    <cellStyle name="Normal 40 2 6 2 4 3 4" xfId="15381"/>
    <cellStyle name="Normal 40 2 6 2 4 4" xfId="4746"/>
    <cellStyle name="Normal 40 2 6 2 4 4 2" xfId="36357"/>
    <cellStyle name="Normal 40 2 6 2 4 4 3" xfId="23500"/>
    <cellStyle name="Normal 40 2 6 2 4 4 4" xfId="14125"/>
    <cellStyle name="Normal 40 2 6 2 4 5" xfId="19562"/>
    <cellStyle name="Normal 40 2 6 2 4 6" xfId="28938"/>
    <cellStyle name="Normal 40 2 6 2 4 7" xfId="32662"/>
    <cellStyle name="Normal 40 2 6 2 4 8" xfId="10428"/>
    <cellStyle name="Normal 40 2 6 2 5" xfId="1092"/>
    <cellStyle name="Normal 40 2 6 2 5 2" xfId="6538"/>
    <cellStyle name="Normal 40 2 6 2 5 2 2" xfId="38146"/>
    <cellStyle name="Normal 40 2 6 2 5 2 3" xfId="25289"/>
    <cellStyle name="Normal 40 2 6 2 5 2 4" xfId="15914"/>
    <cellStyle name="Normal 40 2 6 2 5 3" xfId="5280"/>
    <cellStyle name="Normal 40 2 6 2 5 3 2" xfId="36888"/>
    <cellStyle name="Normal 40 2 6 2 5 3 3" xfId="24031"/>
    <cellStyle name="Normal 40 2 6 2 5 3 4" xfId="14656"/>
    <cellStyle name="Normal 40 2 6 2 5 4" xfId="19677"/>
    <cellStyle name="Normal 40 2 6 2 5 5" xfId="29053"/>
    <cellStyle name="Normal 40 2 6 2 5 6" xfId="32777"/>
    <cellStyle name="Normal 40 2 6 2 5 7" xfId="10543"/>
    <cellStyle name="Normal 40 2 6 2 6" xfId="1208"/>
    <cellStyle name="Normal 40 2 6 2 6 2" xfId="6853"/>
    <cellStyle name="Normal 40 2 6 2 6 2 2" xfId="38459"/>
    <cellStyle name="Normal 40 2 6 2 6 2 3" xfId="25602"/>
    <cellStyle name="Normal 40 2 6 2 6 2 4" xfId="16227"/>
    <cellStyle name="Normal 40 2 6 2 6 3" xfId="4261"/>
    <cellStyle name="Normal 40 2 6 2 6 3 2" xfId="35875"/>
    <cellStyle name="Normal 40 2 6 2 6 3 3" xfId="23017"/>
    <cellStyle name="Normal 40 2 6 2 6 3 4" xfId="13642"/>
    <cellStyle name="Normal 40 2 6 2 6 4" xfId="19792"/>
    <cellStyle name="Normal 40 2 6 2 6 5" xfId="29168"/>
    <cellStyle name="Normal 40 2 6 2 6 6" xfId="32892"/>
    <cellStyle name="Normal 40 2 6 2 6 7" xfId="10658"/>
    <cellStyle name="Normal 40 2 6 2 7" xfId="1323"/>
    <cellStyle name="Normal 40 2 6 2 7 2" xfId="5517"/>
    <cellStyle name="Normal 40 2 6 2 7 2 2" xfId="37125"/>
    <cellStyle name="Normal 40 2 6 2 7 2 3" xfId="24268"/>
    <cellStyle name="Normal 40 2 6 2 7 2 4" xfId="14893"/>
    <cellStyle name="Normal 40 2 6 2 7 3" xfId="19906"/>
    <cellStyle name="Normal 40 2 6 2 7 4" xfId="29282"/>
    <cellStyle name="Normal 40 2 6 2 7 5" xfId="33006"/>
    <cellStyle name="Normal 40 2 6 2 7 6" xfId="10772"/>
    <cellStyle name="Normal 40 2 6 2 8" xfId="1438"/>
    <cellStyle name="Normal 40 2 6 2 8 2" xfId="5374"/>
    <cellStyle name="Normal 40 2 6 2 8 2 2" xfId="36982"/>
    <cellStyle name="Normal 40 2 6 2 8 2 3" xfId="24125"/>
    <cellStyle name="Normal 40 2 6 2 8 2 4" xfId="14750"/>
    <cellStyle name="Normal 40 2 6 2 8 3" xfId="20020"/>
    <cellStyle name="Normal 40 2 6 2 8 4" xfId="29396"/>
    <cellStyle name="Normal 40 2 6 2 8 5" xfId="33120"/>
    <cellStyle name="Normal 40 2 6 2 8 6" xfId="10886"/>
    <cellStyle name="Normal 40 2 6 2 9" xfId="1553"/>
    <cellStyle name="Normal 40 2 6 2 9 2" xfId="6686"/>
    <cellStyle name="Normal 40 2 6 2 9 2 2" xfId="38292"/>
    <cellStyle name="Normal 40 2 6 2 9 2 3" xfId="25435"/>
    <cellStyle name="Normal 40 2 6 2 9 2 4" xfId="16060"/>
    <cellStyle name="Normal 40 2 6 2 9 3" xfId="20134"/>
    <cellStyle name="Normal 40 2 6 2 9 4" xfId="29510"/>
    <cellStyle name="Normal 40 2 6 2 9 5" xfId="33234"/>
    <cellStyle name="Normal 40 2 6 2 9 6" xfId="11000"/>
    <cellStyle name="Normal 40 2 6 20" xfId="2748"/>
    <cellStyle name="Normal 40 2 6 20 2" xfId="8219"/>
    <cellStyle name="Normal 40 2 6 20 2 2" xfId="39825"/>
    <cellStyle name="Normal 40 2 6 20 2 3" xfId="26968"/>
    <cellStyle name="Normal 40 2 6 20 2 4" xfId="17593"/>
    <cellStyle name="Normal 40 2 6 20 3" xfId="21315"/>
    <cellStyle name="Normal 40 2 6 20 4" xfId="30691"/>
    <cellStyle name="Normal 40 2 6 20 5" xfId="34414"/>
    <cellStyle name="Normal 40 2 6 20 6" xfId="12181"/>
    <cellStyle name="Normal 40 2 6 21" xfId="2863"/>
    <cellStyle name="Normal 40 2 6 21 2" xfId="8333"/>
    <cellStyle name="Normal 40 2 6 21 2 2" xfId="39939"/>
    <cellStyle name="Normal 40 2 6 21 2 3" xfId="27082"/>
    <cellStyle name="Normal 40 2 6 21 2 4" xfId="17707"/>
    <cellStyle name="Normal 40 2 6 21 3" xfId="21429"/>
    <cellStyle name="Normal 40 2 6 21 4" xfId="30805"/>
    <cellStyle name="Normal 40 2 6 21 5" xfId="34528"/>
    <cellStyle name="Normal 40 2 6 21 6" xfId="12295"/>
    <cellStyle name="Normal 40 2 6 22" xfId="2978"/>
    <cellStyle name="Normal 40 2 6 22 2" xfId="8447"/>
    <cellStyle name="Normal 40 2 6 22 2 2" xfId="40053"/>
    <cellStyle name="Normal 40 2 6 22 2 3" xfId="27196"/>
    <cellStyle name="Normal 40 2 6 22 2 4" xfId="17821"/>
    <cellStyle name="Normal 40 2 6 22 3" xfId="21543"/>
    <cellStyle name="Normal 40 2 6 22 4" xfId="30919"/>
    <cellStyle name="Normal 40 2 6 22 5" xfId="34642"/>
    <cellStyle name="Normal 40 2 6 22 6" xfId="12409"/>
    <cellStyle name="Normal 40 2 6 23" xfId="3093"/>
    <cellStyle name="Normal 40 2 6 23 2" xfId="8561"/>
    <cellStyle name="Normal 40 2 6 23 2 2" xfId="40167"/>
    <cellStyle name="Normal 40 2 6 23 2 3" xfId="27310"/>
    <cellStyle name="Normal 40 2 6 23 2 4" xfId="17935"/>
    <cellStyle name="Normal 40 2 6 23 3" xfId="21657"/>
    <cellStyle name="Normal 40 2 6 23 4" xfId="31033"/>
    <cellStyle name="Normal 40 2 6 23 5" xfId="34756"/>
    <cellStyle name="Normal 40 2 6 23 6" xfId="12523"/>
    <cellStyle name="Normal 40 2 6 24" xfId="3208"/>
    <cellStyle name="Normal 40 2 6 24 2" xfId="8675"/>
    <cellStyle name="Normal 40 2 6 24 2 2" xfId="40281"/>
    <cellStyle name="Normal 40 2 6 24 2 3" xfId="27424"/>
    <cellStyle name="Normal 40 2 6 24 2 4" xfId="18049"/>
    <cellStyle name="Normal 40 2 6 24 3" xfId="21771"/>
    <cellStyle name="Normal 40 2 6 24 4" xfId="31147"/>
    <cellStyle name="Normal 40 2 6 24 5" xfId="34870"/>
    <cellStyle name="Normal 40 2 6 24 6" xfId="12637"/>
    <cellStyle name="Normal 40 2 6 25" xfId="3323"/>
    <cellStyle name="Normal 40 2 6 25 2" xfId="8789"/>
    <cellStyle name="Normal 40 2 6 25 2 2" xfId="40395"/>
    <cellStyle name="Normal 40 2 6 25 2 3" xfId="27538"/>
    <cellStyle name="Normal 40 2 6 25 2 4" xfId="18163"/>
    <cellStyle name="Normal 40 2 6 25 3" xfId="21885"/>
    <cellStyle name="Normal 40 2 6 25 4" xfId="31261"/>
    <cellStyle name="Normal 40 2 6 25 5" xfId="34984"/>
    <cellStyle name="Normal 40 2 6 25 6" xfId="12751"/>
    <cellStyle name="Normal 40 2 6 26" xfId="3441"/>
    <cellStyle name="Normal 40 2 6 26 2" xfId="8906"/>
    <cellStyle name="Normal 40 2 6 26 2 2" xfId="40512"/>
    <cellStyle name="Normal 40 2 6 26 2 3" xfId="27655"/>
    <cellStyle name="Normal 40 2 6 26 2 4" xfId="18280"/>
    <cellStyle name="Normal 40 2 6 26 3" xfId="22002"/>
    <cellStyle name="Normal 40 2 6 26 4" xfId="31378"/>
    <cellStyle name="Normal 40 2 6 26 5" xfId="35101"/>
    <cellStyle name="Normal 40 2 6 26 6" xfId="12868"/>
    <cellStyle name="Normal 40 2 6 27" xfId="3561"/>
    <cellStyle name="Normal 40 2 6 27 2" xfId="9025"/>
    <cellStyle name="Normal 40 2 6 27 2 2" xfId="40631"/>
    <cellStyle name="Normal 40 2 6 27 2 3" xfId="27774"/>
    <cellStyle name="Normal 40 2 6 27 2 4" xfId="18399"/>
    <cellStyle name="Normal 40 2 6 27 3" xfId="22121"/>
    <cellStyle name="Normal 40 2 6 27 4" xfId="31497"/>
    <cellStyle name="Normal 40 2 6 27 5" xfId="35220"/>
    <cellStyle name="Normal 40 2 6 27 6" xfId="12987"/>
    <cellStyle name="Normal 40 2 6 28" xfId="3693"/>
    <cellStyle name="Normal 40 2 6 28 2" xfId="9156"/>
    <cellStyle name="Normal 40 2 6 28 2 2" xfId="40762"/>
    <cellStyle name="Normal 40 2 6 28 2 3" xfId="27905"/>
    <cellStyle name="Normal 40 2 6 28 2 4" xfId="18530"/>
    <cellStyle name="Normal 40 2 6 28 3" xfId="22252"/>
    <cellStyle name="Normal 40 2 6 28 4" xfId="31628"/>
    <cellStyle name="Normal 40 2 6 28 5" xfId="35351"/>
    <cellStyle name="Normal 40 2 6 28 6" xfId="13118"/>
    <cellStyle name="Normal 40 2 6 29" xfId="3809"/>
    <cellStyle name="Normal 40 2 6 29 2" xfId="9271"/>
    <cellStyle name="Normal 40 2 6 29 2 2" xfId="40877"/>
    <cellStyle name="Normal 40 2 6 29 2 3" xfId="28020"/>
    <cellStyle name="Normal 40 2 6 29 2 4" xfId="18645"/>
    <cellStyle name="Normal 40 2 6 29 3" xfId="22367"/>
    <cellStyle name="Normal 40 2 6 29 4" xfId="31743"/>
    <cellStyle name="Normal 40 2 6 29 5" xfId="35466"/>
    <cellStyle name="Normal 40 2 6 29 6" xfId="13233"/>
    <cellStyle name="Normal 40 2 6 3" xfId="287"/>
    <cellStyle name="Normal 40 2 6 3 2" xfId="650"/>
    <cellStyle name="Normal 40 2 6 3 2 2" xfId="5286"/>
    <cellStyle name="Normal 40 2 6 3 2 2 2" xfId="6544"/>
    <cellStyle name="Normal 40 2 6 3 2 2 2 2" xfId="38152"/>
    <cellStyle name="Normal 40 2 6 3 2 2 2 3" xfId="25295"/>
    <cellStyle name="Normal 40 2 6 3 2 2 2 4" xfId="15920"/>
    <cellStyle name="Normal 40 2 6 3 2 2 3" xfId="36894"/>
    <cellStyle name="Normal 40 2 6 3 2 2 4" xfId="24037"/>
    <cellStyle name="Normal 40 2 6 3 2 2 5" xfId="14662"/>
    <cellStyle name="Normal 40 2 6 3 2 3" xfId="5858"/>
    <cellStyle name="Normal 40 2 6 3 2 3 2" xfId="37466"/>
    <cellStyle name="Normal 40 2 6 3 2 3 3" xfId="24609"/>
    <cellStyle name="Normal 40 2 6 3 2 3 4" xfId="15234"/>
    <cellStyle name="Normal 40 2 6 3 2 4" xfId="4598"/>
    <cellStyle name="Normal 40 2 6 3 2 4 2" xfId="36212"/>
    <cellStyle name="Normal 40 2 6 3 2 4 3" xfId="23354"/>
    <cellStyle name="Normal 40 2 6 3 2 4 4" xfId="13979"/>
    <cellStyle name="Normal 40 2 6 3 2 5" xfId="32338"/>
    <cellStyle name="Normal 40 2 6 3 2 6" xfId="22780"/>
    <cellStyle name="Normal 40 2 6 3 2 7" xfId="10105"/>
    <cellStyle name="Normal 40 2 6 3 3" xfId="5285"/>
    <cellStyle name="Normal 40 2 6 3 3 2" xfId="6543"/>
    <cellStyle name="Normal 40 2 6 3 3 2 2" xfId="38151"/>
    <cellStyle name="Normal 40 2 6 3 3 2 3" xfId="25294"/>
    <cellStyle name="Normal 40 2 6 3 3 2 4" xfId="15919"/>
    <cellStyle name="Normal 40 2 6 3 3 3" xfId="36893"/>
    <cellStyle name="Normal 40 2 6 3 3 4" xfId="24036"/>
    <cellStyle name="Normal 40 2 6 3 3 5" xfId="14661"/>
    <cellStyle name="Normal 40 2 6 3 4" xfId="5585"/>
    <cellStyle name="Normal 40 2 6 3 4 2" xfId="37193"/>
    <cellStyle name="Normal 40 2 6 3 4 3" xfId="24336"/>
    <cellStyle name="Normal 40 2 6 3 4 4" xfId="14961"/>
    <cellStyle name="Normal 40 2 6 3 5" xfId="4326"/>
    <cellStyle name="Normal 40 2 6 3 5 2" xfId="35940"/>
    <cellStyle name="Normal 40 2 6 3 5 3" xfId="23082"/>
    <cellStyle name="Normal 40 2 6 3 5 4" xfId="13707"/>
    <cellStyle name="Normal 40 2 6 3 6" xfId="19239"/>
    <cellStyle name="Normal 40 2 6 3 7" xfId="28615"/>
    <cellStyle name="Normal 40 2 6 3 8" xfId="32097"/>
    <cellStyle name="Normal 40 2 6 3 9" xfId="9745"/>
    <cellStyle name="Normal 40 2 6 30" xfId="3924"/>
    <cellStyle name="Normal 40 2 6 30 2" xfId="9385"/>
    <cellStyle name="Normal 40 2 6 30 2 2" xfId="40991"/>
    <cellStyle name="Normal 40 2 6 30 2 3" xfId="28134"/>
    <cellStyle name="Normal 40 2 6 30 2 4" xfId="18759"/>
    <cellStyle name="Normal 40 2 6 30 3" xfId="22481"/>
    <cellStyle name="Normal 40 2 6 30 4" xfId="31857"/>
    <cellStyle name="Normal 40 2 6 30 5" xfId="35580"/>
    <cellStyle name="Normal 40 2 6 30 6" xfId="13347"/>
    <cellStyle name="Normal 40 2 6 31" xfId="528"/>
    <cellStyle name="Normal 40 2 6 31 2" xfId="9505"/>
    <cellStyle name="Normal 40 2 6 31 2 2" xfId="41111"/>
    <cellStyle name="Normal 40 2 6 31 2 3" xfId="28254"/>
    <cellStyle name="Normal 40 2 6 31 2 4" xfId="18879"/>
    <cellStyle name="Normal 40 2 6 31 3" xfId="22601"/>
    <cellStyle name="Normal 40 2 6 31 4" xfId="28495"/>
    <cellStyle name="Normal 40 2 6 31 5" xfId="32459"/>
    <cellStyle name="Normal 40 2 6 31 6" xfId="9985"/>
    <cellStyle name="Normal 40 2 6 32" xfId="407"/>
    <cellStyle name="Normal 40 2 6 32 2" xfId="6676"/>
    <cellStyle name="Normal 40 2 6 32 2 2" xfId="38282"/>
    <cellStyle name="Normal 40 2 6 32 2 3" xfId="25425"/>
    <cellStyle name="Normal 40 2 6 32 2 4" xfId="16050"/>
    <cellStyle name="Normal 40 2 6 32 3" xfId="19119"/>
    <cellStyle name="Normal 40 2 6 32 4" xfId="9865"/>
    <cellStyle name="Normal 40 2 6 33" xfId="4089"/>
    <cellStyle name="Normal 40 2 6 33 2" xfId="35703"/>
    <cellStyle name="Normal 40 2 6 33 3" xfId="22845"/>
    <cellStyle name="Normal 40 2 6 33 4" xfId="13470"/>
    <cellStyle name="Normal 40 2 6 34" xfId="18999"/>
    <cellStyle name="Normal 40 2 6 35" xfId="28375"/>
    <cellStyle name="Normal 40 2 6 36" xfId="31977"/>
    <cellStyle name="Normal 40 2 6 37" xfId="9625"/>
    <cellStyle name="Normal 40 2 6 4" xfId="804"/>
    <cellStyle name="Normal 40 2 6 4 2" xfId="5287"/>
    <cellStyle name="Normal 40 2 6 4 2 2" xfId="6545"/>
    <cellStyle name="Normal 40 2 6 4 2 2 2" xfId="38153"/>
    <cellStyle name="Normal 40 2 6 4 2 2 3" xfId="25296"/>
    <cellStyle name="Normal 40 2 6 4 2 2 4" xfId="15921"/>
    <cellStyle name="Normal 40 2 6 4 2 3" xfId="36895"/>
    <cellStyle name="Normal 40 2 6 4 2 4" xfId="24038"/>
    <cellStyle name="Normal 40 2 6 4 2 5" xfId="14663"/>
    <cellStyle name="Normal 40 2 6 4 3" xfId="5859"/>
    <cellStyle name="Normal 40 2 6 4 3 2" xfId="37467"/>
    <cellStyle name="Normal 40 2 6 4 3 3" xfId="24610"/>
    <cellStyle name="Normal 40 2 6 4 3 4" xfId="15235"/>
    <cellStyle name="Normal 40 2 6 4 4" xfId="4599"/>
    <cellStyle name="Normal 40 2 6 4 4 2" xfId="36213"/>
    <cellStyle name="Normal 40 2 6 4 4 3" xfId="23355"/>
    <cellStyle name="Normal 40 2 6 4 4 4" xfId="13980"/>
    <cellStyle name="Normal 40 2 6 4 5" xfId="19391"/>
    <cellStyle name="Normal 40 2 6 4 6" xfId="28767"/>
    <cellStyle name="Normal 40 2 6 4 7" xfId="32218"/>
    <cellStyle name="Normal 40 2 6 4 8" xfId="10257"/>
    <cellStyle name="Normal 40 2 6 5" xfId="921"/>
    <cellStyle name="Normal 40 2 6 5 2" xfId="5288"/>
    <cellStyle name="Normal 40 2 6 5 2 2" xfId="6546"/>
    <cellStyle name="Normal 40 2 6 5 2 2 2" xfId="38154"/>
    <cellStyle name="Normal 40 2 6 5 2 2 3" xfId="25297"/>
    <cellStyle name="Normal 40 2 6 5 2 2 4" xfId="15922"/>
    <cellStyle name="Normal 40 2 6 5 2 3" xfId="36896"/>
    <cellStyle name="Normal 40 2 6 5 2 4" xfId="24039"/>
    <cellStyle name="Normal 40 2 6 5 2 5" xfId="14664"/>
    <cellStyle name="Normal 40 2 6 5 3" xfId="5950"/>
    <cellStyle name="Normal 40 2 6 5 3 2" xfId="37558"/>
    <cellStyle name="Normal 40 2 6 5 3 3" xfId="24701"/>
    <cellStyle name="Normal 40 2 6 5 3 4" xfId="15326"/>
    <cellStyle name="Normal 40 2 6 5 4" xfId="4691"/>
    <cellStyle name="Normal 40 2 6 5 4 2" xfId="36302"/>
    <cellStyle name="Normal 40 2 6 5 4 3" xfId="23445"/>
    <cellStyle name="Normal 40 2 6 5 4 4" xfId="14070"/>
    <cellStyle name="Normal 40 2 6 5 5" xfId="19507"/>
    <cellStyle name="Normal 40 2 6 5 6" xfId="28883"/>
    <cellStyle name="Normal 40 2 6 5 7" xfId="32607"/>
    <cellStyle name="Normal 40 2 6 5 8" xfId="10373"/>
    <cellStyle name="Normal 40 2 6 6" xfId="1037"/>
    <cellStyle name="Normal 40 2 6 6 2" xfId="6537"/>
    <cellStyle name="Normal 40 2 6 6 2 2" xfId="38145"/>
    <cellStyle name="Normal 40 2 6 6 2 3" xfId="25288"/>
    <cellStyle name="Normal 40 2 6 6 2 4" xfId="15913"/>
    <cellStyle name="Normal 40 2 6 6 3" xfId="5279"/>
    <cellStyle name="Normal 40 2 6 6 3 2" xfId="36887"/>
    <cellStyle name="Normal 40 2 6 6 3 3" xfId="24030"/>
    <cellStyle name="Normal 40 2 6 6 3 4" xfId="14655"/>
    <cellStyle name="Normal 40 2 6 6 4" xfId="19622"/>
    <cellStyle name="Normal 40 2 6 6 5" xfId="28998"/>
    <cellStyle name="Normal 40 2 6 6 6" xfId="32722"/>
    <cellStyle name="Normal 40 2 6 6 7" xfId="10488"/>
    <cellStyle name="Normal 40 2 6 7" xfId="1153"/>
    <cellStyle name="Normal 40 2 6 7 2" xfId="6978"/>
    <cellStyle name="Normal 40 2 6 7 2 2" xfId="38584"/>
    <cellStyle name="Normal 40 2 6 7 2 3" xfId="25727"/>
    <cellStyle name="Normal 40 2 6 7 2 4" xfId="16352"/>
    <cellStyle name="Normal 40 2 6 7 3" xfId="4206"/>
    <cellStyle name="Normal 40 2 6 7 3 2" xfId="35820"/>
    <cellStyle name="Normal 40 2 6 7 3 3" xfId="22962"/>
    <cellStyle name="Normal 40 2 6 7 3 4" xfId="13587"/>
    <cellStyle name="Normal 40 2 6 7 4" xfId="19737"/>
    <cellStyle name="Normal 40 2 6 7 5" xfId="29113"/>
    <cellStyle name="Normal 40 2 6 7 6" xfId="32837"/>
    <cellStyle name="Normal 40 2 6 7 7" xfId="10603"/>
    <cellStyle name="Normal 40 2 6 8" xfId="1268"/>
    <cellStyle name="Normal 40 2 6 8 2" xfId="5462"/>
    <cellStyle name="Normal 40 2 6 8 2 2" xfId="37070"/>
    <cellStyle name="Normal 40 2 6 8 2 3" xfId="24213"/>
    <cellStyle name="Normal 40 2 6 8 2 4" xfId="14838"/>
    <cellStyle name="Normal 40 2 6 8 3" xfId="19851"/>
    <cellStyle name="Normal 40 2 6 8 4" xfId="29227"/>
    <cellStyle name="Normal 40 2 6 8 5" xfId="32951"/>
    <cellStyle name="Normal 40 2 6 8 6" xfId="10717"/>
    <cellStyle name="Normal 40 2 6 9" xfId="1383"/>
    <cellStyle name="Normal 40 2 6 9 2" xfId="5394"/>
    <cellStyle name="Normal 40 2 6 9 2 2" xfId="37002"/>
    <cellStyle name="Normal 40 2 6 9 2 3" xfId="24145"/>
    <cellStyle name="Normal 40 2 6 9 2 4" xfId="14770"/>
    <cellStyle name="Normal 40 2 6 9 3" xfId="19965"/>
    <cellStyle name="Normal 40 2 6 9 4" xfId="29341"/>
    <cellStyle name="Normal 40 2 6 9 5" xfId="33065"/>
    <cellStyle name="Normal 40 2 6 9 6" xfId="10831"/>
    <cellStyle name="Normal 40 2 7" xfId="216"/>
    <cellStyle name="Normal 40 2 7 10" xfId="1680"/>
    <cellStyle name="Normal 40 2 7 10 2" xfId="7160"/>
    <cellStyle name="Normal 40 2 7 10 2 2" xfId="38766"/>
    <cellStyle name="Normal 40 2 7 10 2 3" xfId="25909"/>
    <cellStyle name="Normal 40 2 7 10 2 4" xfId="16534"/>
    <cellStyle name="Normal 40 2 7 10 3" xfId="20256"/>
    <cellStyle name="Normal 40 2 7 10 4" xfId="29632"/>
    <cellStyle name="Normal 40 2 7 10 5" xfId="33355"/>
    <cellStyle name="Normal 40 2 7 10 6" xfId="11122"/>
    <cellStyle name="Normal 40 2 7 11" xfId="1796"/>
    <cellStyle name="Normal 40 2 7 11 2" xfId="7275"/>
    <cellStyle name="Normal 40 2 7 11 2 2" xfId="38881"/>
    <cellStyle name="Normal 40 2 7 11 2 3" xfId="26024"/>
    <cellStyle name="Normal 40 2 7 11 2 4" xfId="16649"/>
    <cellStyle name="Normal 40 2 7 11 3" xfId="20371"/>
    <cellStyle name="Normal 40 2 7 11 4" xfId="29747"/>
    <cellStyle name="Normal 40 2 7 11 5" xfId="33470"/>
    <cellStyle name="Normal 40 2 7 11 6" xfId="11237"/>
    <cellStyle name="Normal 40 2 7 12" xfId="1970"/>
    <cellStyle name="Normal 40 2 7 12 2" xfId="7448"/>
    <cellStyle name="Normal 40 2 7 12 2 2" xfId="39054"/>
    <cellStyle name="Normal 40 2 7 12 2 3" xfId="26197"/>
    <cellStyle name="Normal 40 2 7 12 2 4" xfId="16822"/>
    <cellStyle name="Normal 40 2 7 12 3" xfId="20544"/>
    <cellStyle name="Normal 40 2 7 12 4" xfId="29920"/>
    <cellStyle name="Normal 40 2 7 12 5" xfId="33643"/>
    <cellStyle name="Normal 40 2 7 12 6" xfId="11410"/>
    <cellStyle name="Normal 40 2 7 13" xfId="2088"/>
    <cellStyle name="Normal 40 2 7 13 2" xfId="7565"/>
    <cellStyle name="Normal 40 2 7 13 2 2" xfId="39171"/>
    <cellStyle name="Normal 40 2 7 13 2 3" xfId="26314"/>
    <cellStyle name="Normal 40 2 7 13 2 4" xfId="16939"/>
    <cellStyle name="Normal 40 2 7 13 3" xfId="20661"/>
    <cellStyle name="Normal 40 2 7 13 4" xfId="30037"/>
    <cellStyle name="Normal 40 2 7 13 5" xfId="33760"/>
    <cellStyle name="Normal 40 2 7 13 6" xfId="11527"/>
    <cellStyle name="Normal 40 2 7 14" xfId="2205"/>
    <cellStyle name="Normal 40 2 7 14 2" xfId="7681"/>
    <cellStyle name="Normal 40 2 7 14 2 2" xfId="39287"/>
    <cellStyle name="Normal 40 2 7 14 2 3" xfId="26430"/>
    <cellStyle name="Normal 40 2 7 14 2 4" xfId="17055"/>
    <cellStyle name="Normal 40 2 7 14 3" xfId="20777"/>
    <cellStyle name="Normal 40 2 7 14 4" xfId="30153"/>
    <cellStyle name="Normal 40 2 7 14 5" xfId="33876"/>
    <cellStyle name="Normal 40 2 7 14 6" xfId="11643"/>
    <cellStyle name="Normal 40 2 7 15" xfId="2324"/>
    <cellStyle name="Normal 40 2 7 15 2" xfId="7799"/>
    <cellStyle name="Normal 40 2 7 15 2 2" xfId="39405"/>
    <cellStyle name="Normal 40 2 7 15 2 3" xfId="26548"/>
    <cellStyle name="Normal 40 2 7 15 2 4" xfId="17173"/>
    <cellStyle name="Normal 40 2 7 15 3" xfId="20895"/>
    <cellStyle name="Normal 40 2 7 15 4" xfId="30271"/>
    <cellStyle name="Normal 40 2 7 15 5" xfId="33994"/>
    <cellStyle name="Normal 40 2 7 15 6" xfId="11761"/>
    <cellStyle name="Normal 40 2 7 16" xfId="2443"/>
    <cellStyle name="Normal 40 2 7 16 2" xfId="7917"/>
    <cellStyle name="Normal 40 2 7 16 2 2" xfId="39523"/>
    <cellStyle name="Normal 40 2 7 16 2 3" xfId="26666"/>
    <cellStyle name="Normal 40 2 7 16 2 4" xfId="17291"/>
    <cellStyle name="Normal 40 2 7 16 3" xfId="21013"/>
    <cellStyle name="Normal 40 2 7 16 4" xfId="30389"/>
    <cellStyle name="Normal 40 2 7 16 5" xfId="34112"/>
    <cellStyle name="Normal 40 2 7 16 6" xfId="11879"/>
    <cellStyle name="Normal 40 2 7 17" xfId="2560"/>
    <cellStyle name="Normal 40 2 7 17 2" xfId="8033"/>
    <cellStyle name="Normal 40 2 7 17 2 2" xfId="39639"/>
    <cellStyle name="Normal 40 2 7 17 2 3" xfId="26782"/>
    <cellStyle name="Normal 40 2 7 17 2 4" xfId="17407"/>
    <cellStyle name="Normal 40 2 7 17 3" xfId="21129"/>
    <cellStyle name="Normal 40 2 7 17 4" xfId="30505"/>
    <cellStyle name="Normal 40 2 7 17 5" xfId="34228"/>
    <cellStyle name="Normal 40 2 7 17 6" xfId="11995"/>
    <cellStyle name="Normal 40 2 7 18" xfId="2678"/>
    <cellStyle name="Normal 40 2 7 18 2" xfId="8150"/>
    <cellStyle name="Normal 40 2 7 18 2 2" xfId="39756"/>
    <cellStyle name="Normal 40 2 7 18 2 3" xfId="26899"/>
    <cellStyle name="Normal 40 2 7 18 2 4" xfId="17524"/>
    <cellStyle name="Normal 40 2 7 18 3" xfId="21246"/>
    <cellStyle name="Normal 40 2 7 18 4" xfId="30622"/>
    <cellStyle name="Normal 40 2 7 18 5" xfId="34345"/>
    <cellStyle name="Normal 40 2 7 18 6" xfId="12112"/>
    <cellStyle name="Normal 40 2 7 19" xfId="2798"/>
    <cellStyle name="Normal 40 2 7 19 2" xfId="8269"/>
    <cellStyle name="Normal 40 2 7 19 2 2" xfId="39875"/>
    <cellStyle name="Normal 40 2 7 19 2 3" xfId="27018"/>
    <cellStyle name="Normal 40 2 7 19 2 4" xfId="17643"/>
    <cellStyle name="Normal 40 2 7 19 3" xfId="21365"/>
    <cellStyle name="Normal 40 2 7 19 4" xfId="30741"/>
    <cellStyle name="Normal 40 2 7 19 5" xfId="34464"/>
    <cellStyle name="Normal 40 2 7 19 6" xfId="12231"/>
    <cellStyle name="Normal 40 2 7 2" xfId="337"/>
    <cellStyle name="Normal 40 2 7 2 2" xfId="660"/>
    <cellStyle name="Normal 40 2 7 2 2 2" xfId="5291"/>
    <cellStyle name="Normal 40 2 7 2 2 2 2" xfId="6549"/>
    <cellStyle name="Normal 40 2 7 2 2 2 2 2" xfId="38157"/>
    <cellStyle name="Normal 40 2 7 2 2 2 2 3" xfId="25300"/>
    <cellStyle name="Normal 40 2 7 2 2 2 2 4" xfId="15925"/>
    <cellStyle name="Normal 40 2 7 2 2 2 3" xfId="36899"/>
    <cellStyle name="Normal 40 2 7 2 2 2 4" xfId="24042"/>
    <cellStyle name="Normal 40 2 7 2 2 2 5" xfId="14667"/>
    <cellStyle name="Normal 40 2 7 2 2 3" xfId="5860"/>
    <cellStyle name="Normal 40 2 7 2 2 3 2" xfId="37468"/>
    <cellStyle name="Normal 40 2 7 2 2 3 3" xfId="24611"/>
    <cellStyle name="Normal 40 2 7 2 2 3 4" xfId="15236"/>
    <cellStyle name="Normal 40 2 7 2 2 4" xfId="4600"/>
    <cellStyle name="Normal 40 2 7 2 2 4 2" xfId="36214"/>
    <cellStyle name="Normal 40 2 7 2 2 4 3" xfId="23356"/>
    <cellStyle name="Normal 40 2 7 2 2 4 4" xfId="13981"/>
    <cellStyle name="Normal 40 2 7 2 2 5" xfId="32388"/>
    <cellStyle name="Normal 40 2 7 2 2 6" xfId="22743"/>
    <cellStyle name="Normal 40 2 7 2 2 7" xfId="10115"/>
    <cellStyle name="Normal 40 2 7 2 3" xfId="5290"/>
    <cellStyle name="Normal 40 2 7 2 3 2" xfId="6548"/>
    <cellStyle name="Normal 40 2 7 2 3 2 2" xfId="38156"/>
    <cellStyle name="Normal 40 2 7 2 3 2 3" xfId="25299"/>
    <cellStyle name="Normal 40 2 7 2 3 2 4" xfId="15924"/>
    <cellStyle name="Normal 40 2 7 2 3 3" xfId="36898"/>
    <cellStyle name="Normal 40 2 7 2 3 4" xfId="24041"/>
    <cellStyle name="Normal 40 2 7 2 3 5" xfId="14666"/>
    <cellStyle name="Normal 40 2 7 2 4" xfId="5595"/>
    <cellStyle name="Normal 40 2 7 2 4 2" xfId="37203"/>
    <cellStyle name="Normal 40 2 7 2 4 3" xfId="24346"/>
    <cellStyle name="Normal 40 2 7 2 4 4" xfId="14971"/>
    <cellStyle name="Normal 40 2 7 2 5" xfId="4336"/>
    <cellStyle name="Normal 40 2 7 2 5 2" xfId="35950"/>
    <cellStyle name="Normal 40 2 7 2 5 3" xfId="23092"/>
    <cellStyle name="Normal 40 2 7 2 5 4" xfId="13717"/>
    <cellStyle name="Normal 40 2 7 2 6" xfId="19249"/>
    <cellStyle name="Normal 40 2 7 2 7" xfId="28625"/>
    <cellStyle name="Normal 40 2 7 2 8" xfId="32147"/>
    <cellStyle name="Normal 40 2 7 2 9" xfId="9795"/>
    <cellStyle name="Normal 40 2 7 20" xfId="2913"/>
    <cellStyle name="Normal 40 2 7 20 2" xfId="8383"/>
    <cellStyle name="Normal 40 2 7 20 2 2" xfId="39989"/>
    <cellStyle name="Normal 40 2 7 20 2 3" xfId="27132"/>
    <cellStyle name="Normal 40 2 7 20 2 4" xfId="17757"/>
    <cellStyle name="Normal 40 2 7 20 3" xfId="21479"/>
    <cellStyle name="Normal 40 2 7 20 4" xfId="30855"/>
    <cellStyle name="Normal 40 2 7 20 5" xfId="34578"/>
    <cellStyle name="Normal 40 2 7 20 6" xfId="12345"/>
    <cellStyle name="Normal 40 2 7 21" xfId="3028"/>
    <cellStyle name="Normal 40 2 7 21 2" xfId="8497"/>
    <cellStyle name="Normal 40 2 7 21 2 2" xfId="40103"/>
    <cellStyle name="Normal 40 2 7 21 2 3" xfId="27246"/>
    <cellStyle name="Normal 40 2 7 21 2 4" xfId="17871"/>
    <cellStyle name="Normal 40 2 7 21 3" xfId="21593"/>
    <cellStyle name="Normal 40 2 7 21 4" xfId="30969"/>
    <cellStyle name="Normal 40 2 7 21 5" xfId="34692"/>
    <cellStyle name="Normal 40 2 7 21 6" xfId="12459"/>
    <cellStyle name="Normal 40 2 7 22" xfId="3143"/>
    <cellStyle name="Normal 40 2 7 22 2" xfId="8611"/>
    <cellStyle name="Normal 40 2 7 22 2 2" xfId="40217"/>
    <cellStyle name="Normal 40 2 7 22 2 3" xfId="27360"/>
    <cellStyle name="Normal 40 2 7 22 2 4" xfId="17985"/>
    <cellStyle name="Normal 40 2 7 22 3" xfId="21707"/>
    <cellStyle name="Normal 40 2 7 22 4" xfId="31083"/>
    <cellStyle name="Normal 40 2 7 22 5" xfId="34806"/>
    <cellStyle name="Normal 40 2 7 22 6" xfId="12573"/>
    <cellStyle name="Normal 40 2 7 23" xfId="3258"/>
    <cellStyle name="Normal 40 2 7 23 2" xfId="8725"/>
    <cellStyle name="Normal 40 2 7 23 2 2" xfId="40331"/>
    <cellStyle name="Normal 40 2 7 23 2 3" xfId="27474"/>
    <cellStyle name="Normal 40 2 7 23 2 4" xfId="18099"/>
    <cellStyle name="Normal 40 2 7 23 3" xfId="21821"/>
    <cellStyle name="Normal 40 2 7 23 4" xfId="31197"/>
    <cellStyle name="Normal 40 2 7 23 5" xfId="34920"/>
    <cellStyle name="Normal 40 2 7 23 6" xfId="12687"/>
    <cellStyle name="Normal 40 2 7 24" xfId="3373"/>
    <cellStyle name="Normal 40 2 7 24 2" xfId="8839"/>
    <cellStyle name="Normal 40 2 7 24 2 2" xfId="40445"/>
    <cellStyle name="Normal 40 2 7 24 2 3" xfId="27588"/>
    <cellStyle name="Normal 40 2 7 24 2 4" xfId="18213"/>
    <cellStyle name="Normal 40 2 7 24 3" xfId="21935"/>
    <cellStyle name="Normal 40 2 7 24 4" xfId="31311"/>
    <cellStyle name="Normal 40 2 7 24 5" xfId="35034"/>
    <cellStyle name="Normal 40 2 7 24 6" xfId="12801"/>
    <cellStyle name="Normal 40 2 7 25" xfId="3491"/>
    <cellStyle name="Normal 40 2 7 25 2" xfId="8956"/>
    <cellStyle name="Normal 40 2 7 25 2 2" xfId="40562"/>
    <cellStyle name="Normal 40 2 7 25 2 3" xfId="27705"/>
    <cellStyle name="Normal 40 2 7 25 2 4" xfId="18330"/>
    <cellStyle name="Normal 40 2 7 25 3" xfId="22052"/>
    <cellStyle name="Normal 40 2 7 25 4" xfId="31428"/>
    <cellStyle name="Normal 40 2 7 25 5" xfId="35151"/>
    <cellStyle name="Normal 40 2 7 25 6" xfId="12918"/>
    <cellStyle name="Normal 40 2 7 26" xfId="3611"/>
    <cellStyle name="Normal 40 2 7 26 2" xfId="9075"/>
    <cellStyle name="Normal 40 2 7 26 2 2" xfId="40681"/>
    <cellStyle name="Normal 40 2 7 26 2 3" xfId="27824"/>
    <cellStyle name="Normal 40 2 7 26 2 4" xfId="18449"/>
    <cellStyle name="Normal 40 2 7 26 3" xfId="22171"/>
    <cellStyle name="Normal 40 2 7 26 4" xfId="31547"/>
    <cellStyle name="Normal 40 2 7 26 5" xfId="35270"/>
    <cellStyle name="Normal 40 2 7 26 6" xfId="13037"/>
    <cellStyle name="Normal 40 2 7 27" xfId="3743"/>
    <cellStyle name="Normal 40 2 7 27 2" xfId="9206"/>
    <cellStyle name="Normal 40 2 7 27 2 2" xfId="40812"/>
    <cellStyle name="Normal 40 2 7 27 2 3" xfId="27955"/>
    <cellStyle name="Normal 40 2 7 27 2 4" xfId="18580"/>
    <cellStyle name="Normal 40 2 7 27 3" xfId="22302"/>
    <cellStyle name="Normal 40 2 7 27 4" xfId="31678"/>
    <cellStyle name="Normal 40 2 7 27 5" xfId="35401"/>
    <cellStyle name="Normal 40 2 7 27 6" xfId="13168"/>
    <cellStyle name="Normal 40 2 7 28" xfId="3859"/>
    <cellStyle name="Normal 40 2 7 28 2" xfId="9321"/>
    <cellStyle name="Normal 40 2 7 28 2 2" xfId="40927"/>
    <cellStyle name="Normal 40 2 7 28 2 3" xfId="28070"/>
    <cellStyle name="Normal 40 2 7 28 2 4" xfId="18695"/>
    <cellStyle name="Normal 40 2 7 28 3" xfId="22417"/>
    <cellStyle name="Normal 40 2 7 28 4" xfId="31793"/>
    <cellStyle name="Normal 40 2 7 28 5" xfId="35516"/>
    <cellStyle name="Normal 40 2 7 28 6" xfId="13283"/>
    <cellStyle name="Normal 40 2 7 29" xfId="3974"/>
    <cellStyle name="Normal 40 2 7 29 2" xfId="9435"/>
    <cellStyle name="Normal 40 2 7 29 2 2" xfId="41041"/>
    <cellStyle name="Normal 40 2 7 29 2 3" xfId="28184"/>
    <cellStyle name="Normal 40 2 7 29 2 4" xfId="18809"/>
    <cellStyle name="Normal 40 2 7 29 3" xfId="22531"/>
    <cellStyle name="Normal 40 2 7 29 4" xfId="31907"/>
    <cellStyle name="Normal 40 2 7 29 5" xfId="35630"/>
    <cellStyle name="Normal 40 2 7 29 6" xfId="13397"/>
    <cellStyle name="Normal 40 2 7 3" xfId="854"/>
    <cellStyle name="Normal 40 2 7 3 2" xfId="5292"/>
    <cellStyle name="Normal 40 2 7 3 2 2" xfId="6550"/>
    <cellStyle name="Normal 40 2 7 3 2 2 2" xfId="38158"/>
    <cellStyle name="Normal 40 2 7 3 2 2 3" xfId="25301"/>
    <cellStyle name="Normal 40 2 7 3 2 2 4" xfId="15926"/>
    <cellStyle name="Normal 40 2 7 3 2 3" xfId="36900"/>
    <cellStyle name="Normal 40 2 7 3 2 4" xfId="24043"/>
    <cellStyle name="Normal 40 2 7 3 2 5" xfId="14668"/>
    <cellStyle name="Normal 40 2 7 3 3" xfId="5861"/>
    <cellStyle name="Normal 40 2 7 3 3 2" xfId="37469"/>
    <cellStyle name="Normal 40 2 7 3 3 3" xfId="24612"/>
    <cellStyle name="Normal 40 2 7 3 3 4" xfId="15237"/>
    <cellStyle name="Normal 40 2 7 3 4" xfId="4601"/>
    <cellStyle name="Normal 40 2 7 3 4 2" xfId="36215"/>
    <cellStyle name="Normal 40 2 7 3 4 3" xfId="23357"/>
    <cellStyle name="Normal 40 2 7 3 4 4" xfId="13982"/>
    <cellStyle name="Normal 40 2 7 3 5" xfId="19441"/>
    <cellStyle name="Normal 40 2 7 3 6" xfId="28817"/>
    <cellStyle name="Normal 40 2 7 3 7" xfId="32268"/>
    <cellStyle name="Normal 40 2 7 3 8" xfId="10307"/>
    <cellStyle name="Normal 40 2 7 30" xfId="578"/>
    <cellStyle name="Normal 40 2 7 30 2" xfId="9555"/>
    <cellStyle name="Normal 40 2 7 30 2 2" xfId="41161"/>
    <cellStyle name="Normal 40 2 7 30 2 3" xfId="28304"/>
    <cellStyle name="Normal 40 2 7 30 2 4" xfId="18929"/>
    <cellStyle name="Normal 40 2 7 30 3" xfId="22651"/>
    <cellStyle name="Normal 40 2 7 30 4" xfId="28545"/>
    <cellStyle name="Normal 40 2 7 30 5" xfId="32509"/>
    <cellStyle name="Normal 40 2 7 30 6" xfId="10035"/>
    <cellStyle name="Normal 40 2 7 31" xfId="457"/>
    <cellStyle name="Normal 40 2 7 31 2" xfId="6861"/>
    <cellStyle name="Normal 40 2 7 31 2 2" xfId="38467"/>
    <cellStyle name="Normal 40 2 7 31 2 3" xfId="25610"/>
    <cellStyle name="Normal 40 2 7 31 2 4" xfId="16235"/>
    <cellStyle name="Normal 40 2 7 31 3" xfId="19169"/>
    <cellStyle name="Normal 40 2 7 31 4" xfId="9915"/>
    <cellStyle name="Normal 40 2 7 32" xfId="4139"/>
    <cellStyle name="Normal 40 2 7 32 2" xfId="35753"/>
    <cellStyle name="Normal 40 2 7 32 3" xfId="22895"/>
    <cellStyle name="Normal 40 2 7 32 4" xfId="13520"/>
    <cellStyle name="Normal 40 2 7 33" xfId="19049"/>
    <cellStyle name="Normal 40 2 7 34" xfId="28425"/>
    <cellStyle name="Normal 40 2 7 35" xfId="32027"/>
    <cellStyle name="Normal 40 2 7 36" xfId="9675"/>
    <cellStyle name="Normal 40 2 7 4" xfId="971"/>
    <cellStyle name="Normal 40 2 7 4 2" xfId="5293"/>
    <cellStyle name="Normal 40 2 7 4 2 2" xfId="6551"/>
    <cellStyle name="Normal 40 2 7 4 2 2 2" xfId="38159"/>
    <cellStyle name="Normal 40 2 7 4 2 2 3" xfId="25302"/>
    <cellStyle name="Normal 40 2 7 4 2 2 4" xfId="15927"/>
    <cellStyle name="Normal 40 2 7 4 2 3" xfId="36901"/>
    <cellStyle name="Normal 40 2 7 4 2 4" xfId="24044"/>
    <cellStyle name="Normal 40 2 7 4 2 5" xfId="14669"/>
    <cellStyle name="Normal 40 2 7 4 3" xfId="6000"/>
    <cellStyle name="Normal 40 2 7 4 3 2" xfId="37608"/>
    <cellStyle name="Normal 40 2 7 4 3 3" xfId="24751"/>
    <cellStyle name="Normal 40 2 7 4 3 4" xfId="15376"/>
    <cellStyle name="Normal 40 2 7 4 4" xfId="4741"/>
    <cellStyle name="Normal 40 2 7 4 4 2" xfId="36352"/>
    <cellStyle name="Normal 40 2 7 4 4 3" xfId="23495"/>
    <cellStyle name="Normal 40 2 7 4 4 4" xfId="14120"/>
    <cellStyle name="Normal 40 2 7 4 5" xfId="19557"/>
    <cellStyle name="Normal 40 2 7 4 6" xfId="28933"/>
    <cellStyle name="Normal 40 2 7 4 7" xfId="32657"/>
    <cellStyle name="Normal 40 2 7 4 8" xfId="10423"/>
    <cellStyle name="Normal 40 2 7 5" xfId="1087"/>
    <cellStyle name="Normal 40 2 7 5 2" xfId="6547"/>
    <cellStyle name="Normal 40 2 7 5 2 2" xfId="38155"/>
    <cellStyle name="Normal 40 2 7 5 2 3" xfId="25298"/>
    <cellStyle name="Normal 40 2 7 5 2 4" xfId="15923"/>
    <cellStyle name="Normal 40 2 7 5 3" xfId="5289"/>
    <cellStyle name="Normal 40 2 7 5 3 2" xfId="36897"/>
    <cellStyle name="Normal 40 2 7 5 3 3" xfId="24040"/>
    <cellStyle name="Normal 40 2 7 5 3 4" xfId="14665"/>
    <cellStyle name="Normal 40 2 7 5 4" xfId="19672"/>
    <cellStyle name="Normal 40 2 7 5 5" xfId="29048"/>
    <cellStyle name="Normal 40 2 7 5 6" xfId="32772"/>
    <cellStyle name="Normal 40 2 7 5 7" xfId="10538"/>
    <cellStyle name="Normal 40 2 7 6" xfId="1203"/>
    <cellStyle name="Normal 40 2 7 6 2" xfId="5358"/>
    <cellStyle name="Normal 40 2 7 6 2 2" xfId="36966"/>
    <cellStyle name="Normal 40 2 7 6 2 3" xfId="24109"/>
    <cellStyle name="Normal 40 2 7 6 2 4" xfId="14734"/>
    <cellStyle name="Normal 40 2 7 6 3" xfId="4256"/>
    <cellStyle name="Normal 40 2 7 6 3 2" xfId="35870"/>
    <cellStyle name="Normal 40 2 7 6 3 3" xfId="23012"/>
    <cellStyle name="Normal 40 2 7 6 3 4" xfId="13637"/>
    <cellStyle name="Normal 40 2 7 6 4" xfId="19787"/>
    <cellStyle name="Normal 40 2 7 6 5" xfId="29163"/>
    <cellStyle name="Normal 40 2 7 6 6" xfId="32887"/>
    <cellStyle name="Normal 40 2 7 6 7" xfId="10653"/>
    <cellStyle name="Normal 40 2 7 7" xfId="1318"/>
    <cellStyle name="Normal 40 2 7 7 2" xfId="5512"/>
    <cellStyle name="Normal 40 2 7 7 2 2" xfId="37120"/>
    <cellStyle name="Normal 40 2 7 7 2 3" xfId="24263"/>
    <cellStyle name="Normal 40 2 7 7 2 4" xfId="14888"/>
    <cellStyle name="Normal 40 2 7 7 3" xfId="19901"/>
    <cellStyle name="Normal 40 2 7 7 4" xfId="29277"/>
    <cellStyle name="Normal 40 2 7 7 5" xfId="33001"/>
    <cellStyle name="Normal 40 2 7 7 6" xfId="10767"/>
    <cellStyle name="Normal 40 2 7 8" xfId="1433"/>
    <cellStyle name="Normal 40 2 7 8 2" xfId="6957"/>
    <cellStyle name="Normal 40 2 7 8 2 2" xfId="38563"/>
    <cellStyle name="Normal 40 2 7 8 2 3" xfId="25706"/>
    <cellStyle name="Normal 40 2 7 8 2 4" xfId="16331"/>
    <cellStyle name="Normal 40 2 7 8 3" xfId="20015"/>
    <cellStyle name="Normal 40 2 7 8 4" xfId="29391"/>
    <cellStyle name="Normal 40 2 7 8 5" xfId="33115"/>
    <cellStyle name="Normal 40 2 7 8 6" xfId="10881"/>
    <cellStyle name="Normal 40 2 7 9" xfId="1548"/>
    <cellStyle name="Normal 40 2 7 9 2" xfId="6659"/>
    <cellStyle name="Normal 40 2 7 9 2 2" xfId="38266"/>
    <cellStyle name="Normal 40 2 7 9 2 3" xfId="25409"/>
    <cellStyle name="Normal 40 2 7 9 2 4" xfId="16034"/>
    <cellStyle name="Normal 40 2 7 9 3" xfId="20129"/>
    <cellStyle name="Normal 40 2 7 9 4" xfId="29505"/>
    <cellStyle name="Normal 40 2 7 9 5" xfId="33229"/>
    <cellStyle name="Normal 40 2 7 9 6" xfId="10995"/>
    <cellStyle name="Normal 40 2 8" xfId="237"/>
    <cellStyle name="Normal 40 2 8 2" xfId="599"/>
    <cellStyle name="Normal 40 2 8 2 2" xfId="5295"/>
    <cellStyle name="Normal 40 2 8 2 2 2" xfId="6553"/>
    <cellStyle name="Normal 40 2 8 2 2 2 2" xfId="38161"/>
    <cellStyle name="Normal 40 2 8 2 2 2 3" xfId="25304"/>
    <cellStyle name="Normal 40 2 8 2 2 2 4" xfId="15929"/>
    <cellStyle name="Normal 40 2 8 2 2 3" xfId="36903"/>
    <cellStyle name="Normal 40 2 8 2 2 4" xfId="24046"/>
    <cellStyle name="Normal 40 2 8 2 2 5" xfId="14671"/>
    <cellStyle name="Normal 40 2 8 2 3" xfId="5862"/>
    <cellStyle name="Normal 40 2 8 2 3 2" xfId="37470"/>
    <cellStyle name="Normal 40 2 8 2 3 3" xfId="24613"/>
    <cellStyle name="Normal 40 2 8 2 3 4" xfId="15238"/>
    <cellStyle name="Normal 40 2 8 2 4" xfId="4602"/>
    <cellStyle name="Normal 40 2 8 2 4 2" xfId="36216"/>
    <cellStyle name="Normal 40 2 8 2 4 3" xfId="23358"/>
    <cellStyle name="Normal 40 2 8 2 4 4" xfId="13983"/>
    <cellStyle name="Normal 40 2 8 2 5" xfId="32288"/>
    <cellStyle name="Normal 40 2 8 2 6" xfId="22669"/>
    <cellStyle name="Normal 40 2 8 2 7" xfId="10055"/>
    <cellStyle name="Normal 40 2 8 3" xfId="5294"/>
    <cellStyle name="Normal 40 2 8 3 2" xfId="6552"/>
    <cellStyle name="Normal 40 2 8 3 2 2" xfId="38160"/>
    <cellStyle name="Normal 40 2 8 3 2 3" xfId="25303"/>
    <cellStyle name="Normal 40 2 8 3 2 4" xfId="15928"/>
    <cellStyle name="Normal 40 2 8 3 3" xfId="36902"/>
    <cellStyle name="Normal 40 2 8 3 4" xfId="24045"/>
    <cellStyle name="Normal 40 2 8 3 5" xfId="14670"/>
    <cellStyle name="Normal 40 2 8 4" xfId="5534"/>
    <cellStyle name="Normal 40 2 8 4 2" xfId="37142"/>
    <cellStyle name="Normal 40 2 8 4 3" xfId="24285"/>
    <cellStyle name="Normal 40 2 8 4 4" xfId="14910"/>
    <cellStyle name="Normal 40 2 8 5" xfId="4276"/>
    <cellStyle name="Normal 40 2 8 5 2" xfId="35890"/>
    <cellStyle name="Normal 40 2 8 5 3" xfId="23032"/>
    <cellStyle name="Normal 40 2 8 5 4" xfId="13657"/>
    <cellStyle name="Normal 40 2 8 6" xfId="19189"/>
    <cellStyle name="Normal 40 2 8 7" xfId="28565"/>
    <cellStyle name="Normal 40 2 8 8" xfId="32047"/>
    <cellStyle name="Normal 40 2 8 9" xfId="9695"/>
    <cellStyle name="Normal 40 2 9" xfId="753"/>
    <cellStyle name="Normal 40 2 9 2" xfId="5296"/>
    <cellStyle name="Normal 40 2 9 2 2" xfId="6554"/>
    <cellStyle name="Normal 40 2 9 2 2 2" xfId="38162"/>
    <cellStyle name="Normal 40 2 9 2 2 3" xfId="25305"/>
    <cellStyle name="Normal 40 2 9 2 2 4" xfId="15930"/>
    <cellStyle name="Normal 40 2 9 2 3" xfId="36904"/>
    <cellStyle name="Normal 40 2 9 2 4" xfId="24047"/>
    <cellStyle name="Normal 40 2 9 2 5" xfId="14672"/>
    <cellStyle name="Normal 40 2 9 3" xfId="5863"/>
    <cellStyle name="Normal 40 2 9 3 2" xfId="37471"/>
    <cellStyle name="Normal 40 2 9 3 3" xfId="24614"/>
    <cellStyle name="Normal 40 2 9 3 4" xfId="15239"/>
    <cellStyle name="Normal 40 2 9 4" xfId="4603"/>
    <cellStyle name="Normal 40 2 9 4 2" xfId="36217"/>
    <cellStyle name="Normal 40 2 9 4 3" xfId="23359"/>
    <cellStyle name="Normal 40 2 9 4 4" xfId="13984"/>
    <cellStyle name="Normal 40 2 9 5" xfId="19341"/>
    <cellStyle name="Normal 40 2 9 6" xfId="28717"/>
    <cellStyle name="Normal 40 2 9 7" xfId="32168"/>
    <cellStyle name="Normal 40 2 9 8" xfId="10207"/>
    <cellStyle name="Normal 40 20" xfId="1821"/>
    <cellStyle name="Normal 40 20 2" xfId="7300"/>
    <cellStyle name="Normal 40 20 2 2" xfId="38906"/>
    <cellStyle name="Normal 40 20 2 3" xfId="26049"/>
    <cellStyle name="Normal 40 20 2 4" xfId="16674"/>
    <cellStyle name="Normal 40 20 3" xfId="20396"/>
    <cellStyle name="Normal 40 20 4" xfId="29772"/>
    <cellStyle name="Normal 40 20 5" xfId="33495"/>
    <cellStyle name="Normal 40 20 6" xfId="11262"/>
    <cellStyle name="Normal 40 21" xfId="1848"/>
    <cellStyle name="Normal 40 21 2" xfId="7327"/>
    <cellStyle name="Normal 40 21 2 2" xfId="38933"/>
    <cellStyle name="Normal 40 21 2 3" xfId="26076"/>
    <cellStyle name="Normal 40 21 2 4" xfId="16701"/>
    <cellStyle name="Normal 40 21 3" xfId="20423"/>
    <cellStyle name="Normal 40 21 4" xfId="29799"/>
    <cellStyle name="Normal 40 21 5" xfId="33522"/>
    <cellStyle name="Normal 40 21 6" xfId="11289"/>
    <cellStyle name="Normal 40 22" xfId="1835"/>
    <cellStyle name="Normal 40 22 2" xfId="7314"/>
    <cellStyle name="Normal 40 22 2 2" xfId="38920"/>
    <cellStyle name="Normal 40 22 2 3" xfId="26063"/>
    <cellStyle name="Normal 40 22 2 4" xfId="16688"/>
    <cellStyle name="Normal 40 22 3" xfId="20410"/>
    <cellStyle name="Normal 40 22 4" xfId="29786"/>
    <cellStyle name="Normal 40 22 5" xfId="33509"/>
    <cellStyle name="Normal 40 22 6" xfId="11276"/>
    <cellStyle name="Normal 40 23" xfId="1858"/>
    <cellStyle name="Normal 40 23 2" xfId="7337"/>
    <cellStyle name="Normal 40 23 2 2" xfId="38943"/>
    <cellStyle name="Normal 40 23 2 3" xfId="26086"/>
    <cellStyle name="Normal 40 23 2 4" xfId="16711"/>
    <cellStyle name="Normal 40 23 3" xfId="20433"/>
    <cellStyle name="Normal 40 23 4" xfId="29809"/>
    <cellStyle name="Normal 40 23 5" xfId="33532"/>
    <cellStyle name="Normal 40 23 6" xfId="11299"/>
    <cellStyle name="Normal 40 24" xfId="1826"/>
    <cellStyle name="Normal 40 24 2" xfId="7305"/>
    <cellStyle name="Normal 40 24 2 2" xfId="38911"/>
    <cellStyle name="Normal 40 24 2 3" xfId="26054"/>
    <cellStyle name="Normal 40 24 2 4" xfId="16679"/>
    <cellStyle name="Normal 40 24 3" xfId="20401"/>
    <cellStyle name="Normal 40 24 4" xfId="29777"/>
    <cellStyle name="Normal 40 24 5" xfId="33500"/>
    <cellStyle name="Normal 40 24 6" xfId="11267"/>
    <cellStyle name="Normal 40 25" xfId="2571"/>
    <cellStyle name="Normal 40 25 2" xfId="8044"/>
    <cellStyle name="Normal 40 25 2 2" xfId="39650"/>
    <cellStyle name="Normal 40 25 2 3" xfId="26793"/>
    <cellStyle name="Normal 40 25 2 4" xfId="17418"/>
    <cellStyle name="Normal 40 25 3" xfId="21140"/>
    <cellStyle name="Normal 40 25 4" xfId="30516"/>
    <cellStyle name="Normal 40 25 5" xfId="34239"/>
    <cellStyle name="Normal 40 25 6" xfId="12006"/>
    <cellStyle name="Normal 40 26" xfId="2692"/>
    <cellStyle name="Normal 40 26 2" xfId="8164"/>
    <cellStyle name="Normal 40 26 2 2" xfId="39770"/>
    <cellStyle name="Normal 40 26 2 3" xfId="26913"/>
    <cellStyle name="Normal 40 26 2 4" xfId="17538"/>
    <cellStyle name="Normal 40 26 3" xfId="21260"/>
    <cellStyle name="Normal 40 26 4" xfId="30636"/>
    <cellStyle name="Normal 40 26 5" xfId="34359"/>
    <cellStyle name="Normal 40 26 6" xfId="12126"/>
    <cellStyle name="Normal 40 27" xfId="1813"/>
    <cellStyle name="Normal 40 27 2" xfId="7292"/>
    <cellStyle name="Normal 40 27 2 2" xfId="38898"/>
    <cellStyle name="Normal 40 27 2 3" xfId="26041"/>
    <cellStyle name="Normal 40 27 2 4" xfId="16666"/>
    <cellStyle name="Normal 40 27 3" xfId="20388"/>
    <cellStyle name="Normal 40 27 4" xfId="29764"/>
    <cellStyle name="Normal 40 27 5" xfId="33487"/>
    <cellStyle name="Normal 40 27 6" xfId="11254"/>
    <cellStyle name="Normal 40 28" xfId="1839"/>
    <cellStyle name="Normal 40 28 2" xfId="7318"/>
    <cellStyle name="Normal 40 28 2 2" xfId="38924"/>
    <cellStyle name="Normal 40 28 2 3" xfId="26067"/>
    <cellStyle name="Normal 40 28 2 4" xfId="16692"/>
    <cellStyle name="Normal 40 28 3" xfId="20414"/>
    <cellStyle name="Normal 40 28 4" xfId="29790"/>
    <cellStyle name="Normal 40 28 5" xfId="33513"/>
    <cellStyle name="Normal 40 28 6" xfId="11280"/>
    <cellStyle name="Normal 40 29" xfId="1851"/>
    <cellStyle name="Normal 40 29 2" xfId="7330"/>
    <cellStyle name="Normal 40 29 2 2" xfId="38936"/>
    <cellStyle name="Normal 40 29 2 3" xfId="26079"/>
    <cellStyle name="Normal 40 29 2 4" xfId="16704"/>
    <cellStyle name="Normal 40 29 3" xfId="20426"/>
    <cellStyle name="Normal 40 29 4" xfId="29802"/>
    <cellStyle name="Normal 40 29 5" xfId="33525"/>
    <cellStyle name="Normal 40 29 6" xfId="11292"/>
    <cellStyle name="Normal 40 3" xfId="129"/>
    <cellStyle name="Normal 40 3 10" xfId="1461"/>
    <cellStyle name="Normal 40 3 10 2" xfId="6713"/>
    <cellStyle name="Normal 40 3 10 2 2" xfId="38319"/>
    <cellStyle name="Normal 40 3 10 2 3" xfId="25462"/>
    <cellStyle name="Normal 40 3 10 2 4" xfId="16087"/>
    <cellStyle name="Normal 40 3 10 3" xfId="20042"/>
    <cellStyle name="Normal 40 3 10 4" xfId="29418"/>
    <cellStyle name="Normal 40 3 10 5" xfId="33142"/>
    <cellStyle name="Normal 40 3 10 6" xfId="10908"/>
    <cellStyle name="Normal 40 3 11" xfId="1593"/>
    <cellStyle name="Normal 40 3 11 2" xfId="7073"/>
    <cellStyle name="Normal 40 3 11 2 2" xfId="38679"/>
    <cellStyle name="Normal 40 3 11 2 3" xfId="25822"/>
    <cellStyle name="Normal 40 3 11 2 4" xfId="16447"/>
    <cellStyle name="Normal 40 3 11 3" xfId="20169"/>
    <cellStyle name="Normal 40 3 11 4" xfId="29545"/>
    <cellStyle name="Normal 40 3 11 5" xfId="33268"/>
    <cellStyle name="Normal 40 3 11 6" xfId="11035"/>
    <cellStyle name="Normal 40 3 12" xfId="1709"/>
    <cellStyle name="Normal 40 3 12 2" xfId="7188"/>
    <cellStyle name="Normal 40 3 12 2 2" xfId="38794"/>
    <cellStyle name="Normal 40 3 12 2 3" xfId="25937"/>
    <cellStyle name="Normal 40 3 12 2 4" xfId="16562"/>
    <cellStyle name="Normal 40 3 12 3" xfId="20284"/>
    <cellStyle name="Normal 40 3 12 4" xfId="29660"/>
    <cellStyle name="Normal 40 3 12 5" xfId="33383"/>
    <cellStyle name="Normal 40 3 12 6" xfId="11150"/>
    <cellStyle name="Normal 40 3 13" xfId="1883"/>
    <cellStyle name="Normal 40 3 13 2" xfId="7361"/>
    <cellStyle name="Normal 40 3 13 2 2" xfId="38967"/>
    <cellStyle name="Normal 40 3 13 2 3" xfId="26110"/>
    <cellStyle name="Normal 40 3 13 2 4" xfId="16735"/>
    <cellStyle name="Normal 40 3 13 3" xfId="20457"/>
    <cellStyle name="Normal 40 3 13 4" xfId="29833"/>
    <cellStyle name="Normal 40 3 13 5" xfId="33556"/>
    <cellStyle name="Normal 40 3 13 6" xfId="11323"/>
    <cellStyle name="Normal 40 3 14" xfId="2001"/>
    <cellStyle name="Normal 40 3 14 2" xfId="7478"/>
    <cellStyle name="Normal 40 3 14 2 2" xfId="39084"/>
    <cellStyle name="Normal 40 3 14 2 3" xfId="26227"/>
    <cellStyle name="Normal 40 3 14 2 4" xfId="16852"/>
    <cellStyle name="Normal 40 3 14 3" xfId="20574"/>
    <cellStyle name="Normal 40 3 14 4" xfId="29950"/>
    <cellStyle name="Normal 40 3 14 5" xfId="33673"/>
    <cellStyle name="Normal 40 3 14 6" xfId="11440"/>
    <cellStyle name="Normal 40 3 15" xfId="2118"/>
    <cellStyle name="Normal 40 3 15 2" xfId="7594"/>
    <cellStyle name="Normal 40 3 15 2 2" xfId="39200"/>
    <cellStyle name="Normal 40 3 15 2 3" xfId="26343"/>
    <cellStyle name="Normal 40 3 15 2 4" xfId="16968"/>
    <cellStyle name="Normal 40 3 15 3" xfId="20690"/>
    <cellStyle name="Normal 40 3 15 4" xfId="30066"/>
    <cellStyle name="Normal 40 3 15 5" xfId="33789"/>
    <cellStyle name="Normal 40 3 15 6" xfId="11556"/>
    <cellStyle name="Normal 40 3 16" xfId="2237"/>
    <cellStyle name="Normal 40 3 16 2" xfId="7712"/>
    <cellStyle name="Normal 40 3 16 2 2" xfId="39318"/>
    <cellStyle name="Normal 40 3 16 2 3" xfId="26461"/>
    <cellStyle name="Normal 40 3 16 2 4" xfId="17086"/>
    <cellStyle name="Normal 40 3 16 3" xfId="20808"/>
    <cellStyle name="Normal 40 3 16 4" xfId="30184"/>
    <cellStyle name="Normal 40 3 16 5" xfId="33907"/>
    <cellStyle name="Normal 40 3 16 6" xfId="11674"/>
    <cellStyle name="Normal 40 3 17" xfId="2356"/>
    <cellStyle name="Normal 40 3 17 2" xfId="7830"/>
    <cellStyle name="Normal 40 3 17 2 2" xfId="39436"/>
    <cellStyle name="Normal 40 3 17 2 3" xfId="26579"/>
    <cellStyle name="Normal 40 3 17 2 4" xfId="17204"/>
    <cellStyle name="Normal 40 3 17 3" xfId="20926"/>
    <cellStyle name="Normal 40 3 17 4" xfId="30302"/>
    <cellStyle name="Normal 40 3 17 5" xfId="34025"/>
    <cellStyle name="Normal 40 3 17 6" xfId="11792"/>
    <cellStyle name="Normal 40 3 18" xfId="2473"/>
    <cellStyle name="Normal 40 3 18 2" xfId="7946"/>
    <cellStyle name="Normal 40 3 18 2 2" xfId="39552"/>
    <cellStyle name="Normal 40 3 18 2 3" xfId="26695"/>
    <cellStyle name="Normal 40 3 18 2 4" xfId="17320"/>
    <cellStyle name="Normal 40 3 18 3" xfId="21042"/>
    <cellStyle name="Normal 40 3 18 4" xfId="30418"/>
    <cellStyle name="Normal 40 3 18 5" xfId="34141"/>
    <cellStyle name="Normal 40 3 18 6" xfId="11908"/>
    <cellStyle name="Normal 40 3 19" xfId="2591"/>
    <cellStyle name="Normal 40 3 19 2" xfId="8063"/>
    <cellStyle name="Normal 40 3 19 2 2" xfId="39669"/>
    <cellStyle name="Normal 40 3 19 2 3" xfId="26812"/>
    <cellStyle name="Normal 40 3 19 2 4" xfId="17437"/>
    <cellStyle name="Normal 40 3 19 3" xfId="21159"/>
    <cellStyle name="Normal 40 3 19 4" xfId="30535"/>
    <cellStyle name="Normal 40 3 19 5" xfId="34258"/>
    <cellStyle name="Normal 40 3 19 6" xfId="12025"/>
    <cellStyle name="Normal 40 3 2" xfId="222"/>
    <cellStyle name="Normal 40 3 2 10" xfId="1686"/>
    <cellStyle name="Normal 40 3 2 10 2" xfId="7166"/>
    <cellStyle name="Normal 40 3 2 10 2 2" xfId="38772"/>
    <cellStyle name="Normal 40 3 2 10 2 3" xfId="25915"/>
    <cellStyle name="Normal 40 3 2 10 2 4" xfId="16540"/>
    <cellStyle name="Normal 40 3 2 10 3" xfId="20262"/>
    <cellStyle name="Normal 40 3 2 10 4" xfId="29638"/>
    <cellStyle name="Normal 40 3 2 10 5" xfId="33361"/>
    <cellStyle name="Normal 40 3 2 10 6" xfId="11128"/>
    <cellStyle name="Normal 40 3 2 11" xfId="1802"/>
    <cellStyle name="Normal 40 3 2 11 2" xfId="7281"/>
    <cellStyle name="Normal 40 3 2 11 2 2" xfId="38887"/>
    <cellStyle name="Normal 40 3 2 11 2 3" xfId="26030"/>
    <cellStyle name="Normal 40 3 2 11 2 4" xfId="16655"/>
    <cellStyle name="Normal 40 3 2 11 3" xfId="20377"/>
    <cellStyle name="Normal 40 3 2 11 4" xfId="29753"/>
    <cellStyle name="Normal 40 3 2 11 5" xfId="33476"/>
    <cellStyle name="Normal 40 3 2 11 6" xfId="11243"/>
    <cellStyle name="Normal 40 3 2 12" xfId="1976"/>
    <cellStyle name="Normal 40 3 2 12 2" xfId="7454"/>
    <cellStyle name="Normal 40 3 2 12 2 2" xfId="39060"/>
    <cellStyle name="Normal 40 3 2 12 2 3" xfId="26203"/>
    <cellStyle name="Normal 40 3 2 12 2 4" xfId="16828"/>
    <cellStyle name="Normal 40 3 2 12 3" xfId="20550"/>
    <cellStyle name="Normal 40 3 2 12 4" xfId="29926"/>
    <cellStyle name="Normal 40 3 2 12 5" xfId="33649"/>
    <cellStyle name="Normal 40 3 2 12 6" xfId="11416"/>
    <cellStyle name="Normal 40 3 2 13" xfId="2094"/>
    <cellStyle name="Normal 40 3 2 13 2" xfId="7571"/>
    <cellStyle name="Normal 40 3 2 13 2 2" xfId="39177"/>
    <cellStyle name="Normal 40 3 2 13 2 3" xfId="26320"/>
    <cellStyle name="Normal 40 3 2 13 2 4" xfId="16945"/>
    <cellStyle name="Normal 40 3 2 13 3" xfId="20667"/>
    <cellStyle name="Normal 40 3 2 13 4" xfId="30043"/>
    <cellStyle name="Normal 40 3 2 13 5" xfId="33766"/>
    <cellStyle name="Normal 40 3 2 13 6" xfId="11533"/>
    <cellStyle name="Normal 40 3 2 14" xfId="2211"/>
    <cellStyle name="Normal 40 3 2 14 2" xfId="7687"/>
    <cellStyle name="Normal 40 3 2 14 2 2" xfId="39293"/>
    <cellStyle name="Normal 40 3 2 14 2 3" xfId="26436"/>
    <cellStyle name="Normal 40 3 2 14 2 4" xfId="17061"/>
    <cellStyle name="Normal 40 3 2 14 3" xfId="20783"/>
    <cellStyle name="Normal 40 3 2 14 4" xfId="30159"/>
    <cellStyle name="Normal 40 3 2 14 5" xfId="33882"/>
    <cellStyle name="Normal 40 3 2 14 6" xfId="11649"/>
    <cellStyle name="Normal 40 3 2 15" xfId="2330"/>
    <cellStyle name="Normal 40 3 2 15 2" xfId="7805"/>
    <cellStyle name="Normal 40 3 2 15 2 2" xfId="39411"/>
    <cellStyle name="Normal 40 3 2 15 2 3" xfId="26554"/>
    <cellStyle name="Normal 40 3 2 15 2 4" xfId="17179"/>
    <cellStyle name="Normal 40 3 2 15 3" xfId="20901"/>
    <cellStyle name="Normal 40 3 2 15 4" xfId="30277"/>
    <cellStyle name="Normal 40 3 2 15 5" xfId="34000"/>
    <cellStyle name="Normal 40 3 2 15 6" xfId="11767"/>
    <cellStyle name="Normal 40 3 2 16" xfId="2449"/>
    <cellStyle name="Normal 40 3 2 16 2" xfId="7923"/>
    <cellStyle name="Normal 40 3 2 16 2 2" xfId="39529"/>
    <cellStyle name="Normal 40 3 2 16 2 3" xfId="26672"/>
    <cellStyle name="Normal 40 3 2 16 2 4" xfId="17297"/>
    <cellStyle name="Normal 40 3 2 16 3" xfId="21019"/>
    <cellStyle name="Normal 40 3 2 16 4" xfId="30395"/>
    <cellStyle name="Normal 40 3 2 16 5" xfId="34118"/>
    <cellStyle name="Normal 40 3 2 16 6" xfId="11885"/>
    <cellStyle name="Normal 40 3 2 17" xfId="2566"/>
    <cellStyle name="Normal 40 3 2 17 2" xfId="8039"/>
    <cellStyle name="Normal 40 3 2 17 2 2" xfId="39645"/>
    <cellStyle name="Normal 40 3 2 17 2 3" xfId="26788"/>
    <cellStyle name="Normal 40 3 2 17 2 4" xfId="17413"/>
    <cellStyle name="Normal 40 3 2 17 3" xfId="21135"/>
    <cellStyle name="Normal 40 3 2 17 4" xfId="30511"/>
    <cellStyle name="Normal 40 3 2 17 5" xfId="34234"/>
    <cellStyle name="Normal 40 3 2 17 6" xfId="12001"/>
    <cellStyle name="Normal 40 3 2 18" xfId="2684"/>
    <cellStyle name="Normal 40 3 2 18 2" xfId="8156"/>
    <cellStyle name="Normal 40 3 2 18 2 2" xfId="39762"/>
    <cellStyle name="Normal 40 3 2 18 2 3" xfId="26905"/>
    <cellStyle name="Normal 40 3 2 18 2 4" xfId="17530"/>
    <cellStyle name="Normal 40 3 2 18 3" xfId="21252"/>
    <cellStyle name="Normal 40 3 2 18 4" xfId="30628"/>
    <cellStyle name="Normal 40 3 2 18 5" xfId="34351"/>
    <cellStyle name="Normal 40 3 2 18 6" xfId="12118"/>
    <cellStyle name="Normal 40 3 2 19" xfId="2804"/>
    <cellStyle name="Normal 40 3 2 19 2" xfId="8275"/>
    <cellStyle name="Normal 40 3 2 19 2 2" xfId="39881"/>
    <cellStyle name="Normal 40 3 2 19 2 3" xfId="27024"/>
    <cellStyle name="Normal 40 3 2 19 2 4" xfId="17649"/>
    <cellStyle name="Normal 40 3 2 19 3" xfId="21371"/>
    <cellStyle name="Normal 40 3 2 19 4" xfId="30747"/>
    <cellStyle name="Normal 40 3 2 19 5" xfId="34470"/>
    <cellStyle name="Normal 40 3 2 19 6" xfId="12237"/>
    <cellStyle name="Normal 40 3 2 2" xfId="343"/>
    <cellStyle name="Normal 40 3 2 2 2" xfId="674"/>
    <cellStyle name="Normal 40 3 2 2 2 2" xfId="5300"/>
    <cellStyle name="Normal 40 3 2 2 2 2 2" xfId="6558"/>
    <cellStyle name="Normal 40 3 2 2 2 2 2 2" xfId="38166"/>
    <cellStyle name="Normal 40 3 2 2 2 2 2 3" xfId="25309"/>
    <cellStyle name="Normal 40 3 2 2 2 2 2 4" xfId="15934"/>
    <cellStyle name="Normal 40 3 2 2 2 2 3" xfId="36908"/>
    <cellStyle name="Normal 40 3 2 2 2 2 4" xfId="24051"/>
    <cellStyle name="Normal 40 3 2 2 2 2 5" xfId="14676"/>
    <cellStyle name="Normal 40 3 2 2 2 3" xfId="5864"/>
    <cellStyle name="Normal 40 3 2 2 2 3 2" xfId="37472"/>
    <cellStyle name="Normal 40 3 2 2 2 3 3" xfId="24615"/>
    <cellStyle name="Normal 40 3 2 2 2 3 4" xfId="15240"/>
    <cellStyle name="Normal 40 3 2 2 2 4" xfId="4604"/>
    <cellStyle name="Normal 40 3 2 2 2 4 2" xfId="36218"/>
    <cellStyle name="Normal 40 3 2 2 2 4 3" xfId="23360"/>
    <cellStyle name="Normal 40 3 2 2 2 4 4" xfId="13985"/>
    <cellStyle name="Normal 40 3 2 2 2 5" xfId="32394"/>
    <cellStyle name="Normal 40 3 2 2 2 6" xfId="22769"/>
    <cellStyle name="Normal 40 3 2 2 2 7" xfId="10128"/>
    <cellStyle name="Normal 40 3 2 2 3" xfId="5299"/>
    <cellStyle name="Normal 40 3 2 2 3 2" xfId="6557"/>
    <cellStyle name="Normal 40 3 2 2 3 2 2" xfId="38165"/>
    <cellStyle name="Normal 40 3 2 2 3 2 3" xfId="25308"/>
    <cellStyle name="Normal 40 3 2 2 3 2 4" xfId="15933"/>
    <cellStyle name="Normal 40 3 2 2 3 3" xfId="36907"/>
    <cellStyle name="Normal 40 3 2 2 3 4" xfId="24050"/>
    <cellStyle name="Normal 40 3 2 2 3 5" xfId="14675"/>
    <cellStyle name="Normal 40 3 2 2 4" xfId="5609"/>
    <cellStyle name="Normal 40 3 2 2 4 2" xfId="37217"/>
    <cellStyle name="Normal 40 3 2 2 4 3" xfId="24360"/>
    <cellStyle name="Normal 40 3 2 2 4 4" xfId="14985"/>
    <cellStyle name="Normal 40 3 2 2 5" xfId="4349"/>
    <cellStyle name="Normal 40 3 2 2 5 2" xfId="35963"/>
    <cellStyle name="Normal 40 3 2 2 5 3" xfId="23105"/>
    <cellStyle name="Normal 40 3 2 2 5 4" xfId="13730"/>
    <cellStyle name="Normal 40 3 2 2 6" xfId="19262"/>
    <cellStyle name="Normal 40 3 2 2 7" xfId="28638"/>
    <cellStyle name="Normal 40 3 2 2 8" xfId="32153"/>
    <cellStyle name="Normal 40 3 2 2 9" xfId="9801"/>
    <cellStyle name="Normal 40 3 2 20" xfId="2919"/>
    <cellStyle name="Normal 40 3 2 20 2" xfId="8389"/>
    <cellStyle name="Normal 40 3 2 20 2 2" xfId="39995"/>
    <cellStyle name="Normal 40 3 2 20 2 3" xfId="27138"/>
    <cellStyle name="Normal 40 3 2 20 2 4" xfId="17763"/>
    <cellStyle name="Normal 40 3 2 20 3" xfId="21485"/>
    <cellStyle name="Normal 40 3 2 20 4" xfId="30861"/>
    <cellStyle name="Normal 40 3 2 20 5" xfId="34584"/>
    <cellStyle name="Normal 40 3 2 20 6" xfId="12351"/>
    <cellStyle name="Normal 40 3 2 21" xfId="3034"/>
    <cellStyle name="Normal 40 3 2 21 2" xfId="8503"/>
    <cellStyle name="Normal 40 3 2 21 2 2" xfId="40109"/>
    <cellStyle name="Normal 40 3 2 21 2 3" xfId="27252"/>
    <cellStyle name="Normal 40 3 2 21 2 4" xfId="17877"/>
    <cellStyle name="Normal 40 3 2 21 3" xfId="21599"/>
    <cellStyle name="Normal 40 3 2 21 4" xfId="30975"/>
    <cellStyle name="Normal 40 3 2 21 5" xfId="34698"/>
    <cellStyle name="Normal 40 3 2 21 6" xfId="12465"/>
    <cellStyle name="Normal 40 3 2 22" xfId="3149"/>
    <cellStyle name="Normal 40 3 2 22 2" xfId="8617"/>
    <cellStyle name="Normal 40 3 2 22 2 2" xfId="40223"/>
    <cellStyle name="Normal 40 3 2 22 2 3" xfId="27366"/>
    <cellStyle name="Normal 40 3 2 22 2 4" xfId="17991"/>
    <cellStyle name="Normal 40 3 2 22 3" xfId="21713"/>
    <cellStyle name="Normal 40 3 2 22 4" xfId="31089"/>
    <cellStyle name="Normal 40 3 2 22 5" xfId="34812"/>
    <cellStyle name="Normal 40 3 2 22 6" xfId="12579"/>
    <cellStyle name="Normal 40 3 2 23" xfId="3264"/>
    <cellStyle name="Normal 40 3 2 23 2" xfId="8731"/>
    <cellStyle name="Normal 40 3 2 23 2 2" xfId="40337"/>
    <cellStyle name="Normal 40 3 2 23 2 3" xfId="27480"/>
    <cellStyle name="Normal 40 3 2 23 2 4" xfId="18105"/>
    <cellStyle name="Normal 40 3 2 23 3" xfId="21827"/>
    <cellStyle name="Normal 40 3 2 23 4" xfId="31203"/>
    <cellStyle name="Normal 40 3 2 23 5" xfId="34926"/>
    <cellStyle name="Normal 40 3 2 23 6" xfId="12693"/>
    <cellStyle name="Normal 40 3 2 24" xfId="3379"/>
    <cellStyle name="Normal 40 3 2 24 2" xfId="8845"/>
    <cellStyle name="Normal 40 3 2 24 2 2" xfId="40451"/>
    <cellStyle name="Normal 40 3 2 24 2 3" xfId="27594"/>
    <cellStyle name="Normal 40 3 2 24 2 4" xfId="18219"/>
    <cellStyle name="Normal 40 3 2 24 3" xfId="21941"/>
    <cellStyle name="Normal 40 3 2 24 4" xfId="31317"/>
    <cellStyle name="Normal 40 3 2 24 5" xfId="35040"/>
    <cellStyle name="Normal 40 3 2 24 6" xfId="12807"/>
    <cellStyle name="Normal 40 3 2 25" xfId="3497"/>
    <cellStyle name="Normal 40 3 2 25 2" xfId="8962"/>
    <cellStyle name="Normal 40 3 2 25 2 2" xfId="40568"/>
    <cellStyle name="Normal 40 3 2 25 2 3" xfId="27711"/>
    <cellStyle name="Normal 40 3 2 25 2 4" xfId="18336"/>
    <cellStyle name="Normal 40 3 2 25 3" xfId="22058"/>
    <cellStyle name="Normal 40 3 2 25 4" xfId="31434"/>
    <cellStyle name="Normal 40 3 2 25 5" xfId="35157"/>
    <cellStyle name="Normal 40 3 2 25 6" xfId="12924"/>
    <cellStyle name="Normal 40 3 2 26" xfId="3617"/>
    <cellStyle name="Normal 40 3 2 26 2" xfId="9081"/>
    <cellStyle name="Normal 40 3 2 26 2 2" xfId="40687"/>
    <cellStyle name="Normal 40 3 2 26 2 3" xfId="27830"/>
    <cellStyle name="Normal 40 3 2 26 2 4" xfId="18455"/>
    <cellStyle name="Normal 40 3 2 26 3" xfId="22177"/>
    <cellStyle name="Normal 40 3 2 26 4" xfId="31553"/>
    <cellStyle name="Normal 40 3 2 26 5" xfId="35276"/>
    <cellStyle name="Normal 40 3 2 26 6" xfId="13043"/>
    <cellStyle name="Normal 40 3 2 27" xfId="3749"/>
    <cellStyle name="Normal 40 3 2 27 2" xfId="9212"/>
    <cellStyle name="Normal 40 3 2 27 2 2" xfId="40818"/>
    <cellStyle name="Normal 40 3 2 27 2 3" xfId="27961"/>
    <cellStyle name="Normal 40 3 2 27 2 4" xfId="18586"/>
    <cellStyle name="Normal 40 3 2 27 3" xfId="22308"/>
    <cellStyle name="Normal 40 3 2 27 4" xfId="31684"/>
    <cellStyle name="Normal 40 3 2 27 5" xfId="35407"/>
    <cellStyle name="Normal 40 3 2 27 6" xfId="13174"/>
    <cellStyle name="Normal 40 3 2 28" xfId="3865"/>
    <cellStyle name="Normal 40 3 2 28 2" xfId="9327"/>
    <cellStyle name="Normal 40 3 2 28 2 2" xfId="40933"/>
    <cellStyle name="Normal 40 3 2 28 2 3" xfId="28076"/>
    <cellStyle name="Normal 40 3 2 28 2 4" xfId="18701"/>
    <cellStyle name="Normal 40 3 2 28 3" xfId="22423"/>
    <cellStyle name="Normal 40 3 2 28 4" xfId="31799"/>
    <cellStyle name="Normal 40 3 2 28 5" xfId="35522"/>
    <cellStyle name="Normal 40 3 2 28 6" xfId="13289"/>
    <cellStyle name="Normal 40 3 2 29" xfId="3980"/>
    <cellStyle name="Normal 40 3 2 29 2" xfId="9441"/>
    <cellStyle name="Normal 40 3 2 29 2 2" xfId="41047"/>
    <cellStyle name="Normal 40 3 2 29 2 3" xfId="28190"/>
    <cellStyle name="Normal 40 3 2 29 2 4" xfId="18815"/>
    <cellStyle name="Normal 40 3 2 29 3" xfId="22537"/>
    <cellStyle name="Normal 40 3 2 29 4" xfId="31913"/>
    <cellStyle name="Normal 40 3 2 29 5" xfId="35636"/>
    <cellStyle name="Normal 40 3 2 29 6" xfId="13403"/>
    <cellStyle name="Normal 40 3 2 3" xfId="860"/>
    <cellStyle name="Normal 40 3 2 3 2" xfId="5301"/>
    <cellStyle name="Normal 40 3 2 3 2 2" xfId="6559"/>
    <cellStyle name="Normal 40 3 2 3 2 2 2" xfId="38167"/>
    <cellStyle name="Normal 40 3 2 3 2 2 3" xfId="25310"/>
    <cellStyle name="Normal 40 3 2 3 2 2 4" xfId="15935"/>
    <cellStyle name="Normal 40 3 2 3 2 3" xfId="36909"/>
    <cellStyle name="Normal 40 3 2 3 2 4" xfId="24052"/>
    <cellStyle name="Normal 40 3 2 3 2 5" xfId="14677"/>
    <cellStyle name="Normal 40 3 2 3 3" xfId="5865"/>
    <cellStyle name="Normal 40 3 2 3 3 2" xfId="37473"/>
    <cellStyle name="Normal 40 3 2 3 3 3" xfId="24616"/>
    <cellStyle name="Normal 40 3 2 3 3 4" xfId="15241"/>
    <cellStyle name="Normal 40 3 2 3 4" xfId="4605"/>
    <cellStyle name="Normal 40 3 2 3 4 2" xfId="36219"/>
    <cellStyle name="Normal 40 3 2 3 4 3" xfId="23361"/>
    <cellStyle name="Normal 40 3 2 3 4 4" xfId="13986"/>
    <cellStyle name="Normal 40 3 2 3 5" xfId="19447"/>
    <cellStyle name="Normal 40 3 2 3 6" xfId="28823"/>
    <cellStyle name="Normal 40 3 2 3 7" xfId="32274"/>
    <cellStyle name="Normal 40 3 2 3 8" xfId="10313"/>
    <cellStyle name="Normal 40 3 2 30" xfId="584"/>
    <cellStyle name="Normal 40 3 2 30 2" xfId="9561"/>
    <cellStyle name="Normal 40 3 2 30 2 2" xfId="41167"/>
    <cellStyle name="Normal 40 3 2 30 2 3" xfId="28310"/>
    <cellStyle name="Normal 40 3 2 30 2 4" xfId="18935"/>
    <cellStyle name="Normal 40 3 2 30 3" xfId="22657"/>
    <cellStyle name="Normal 40 3 2 30 4" xfId="28551"/>
    <cellStyle name="Normal 40 3 2 30 5" xfId="32515"/>
    <cellStyle name="Normal 40 3 2 30 6" xfId="10041"/>
    <cellStyle name="Normal 40 3 2 31" xfId="463"/>
    <cellStyle name="Normal 40 3 2 31 2" xfId="6733"/>
    <cellStyle name="Normal 40 3 2 31 2 2" xfId="38339"/>
    <cellStyle name="Normal 40 3 2 31 2 3" xfId="25482"/>
    <cellStyle name="Normal 40 3 2 31 2 4" xfId="16107"/>
    <cellStyle name="Normal 40 3 2 31 3" xfId="19175"/>
    <cellStyle name="Normal 40 3 2 31 4" xfId="9921"/>
    <cellStyle name="Normal 40 3 2 32" xfId="4145"/>
    <cellStyle name="Normal 40 3 2 32 2" xfId="35759"/>
    <cellStyle name="Normal 40 3 2 32 3" xfId="22901"/>
    <cellStyle name="Normal 40 3 2 32 4" xfId="13526"/>
    <cellStyle name="Normal 40 3 2 33" xfId="19055"/>
    <cellStyle name="Normal 40 3 2 34" xfId="28431"/>
    <cellStyle name="Normal 40 3 2 35" xfId="32033"/>
    <cellStyle name="Normal 40 3 2 36" xfId="9681"/>
    <cellStyle name="Normal 40 3 2 4" xfId="977"/>
    <cellStyle name="Normal 40 3 2 4 2" xfId="5302"/>
    <cellStyle name="Normal 40 3 2 4 2 2" xfId="6560"/>
    <cellStyle name="Normal 40 3 2 4 2 2 2" xfId="38168"/>
    <cellStyle name="Normal 40 3 2 4 2 2 3" xfId="25311"/>
    <cellStyle name="Normal 40 3 2 4 2 2 4" xfId="15936"/>
    <cellStyle name="Normal 40 3 2 4 2 3" xfId="36910"/>
    <cellStyle name="Normal 40 3 2 4 2 4" xfId="24053"/>
    <cellStyle name="Normal 40 3 2 4 2 5" xfId="14678"/>
    <cellStyle name="Normal 40 3 2 4 3" xfId="6006"/>
    <cellStyle name="Normal 40 3 2 4 3 2" xfId="37614"/>
    <cellStyle name="Normal 40 3 2 4 3 3" xfId="24757"/>
    <cellStyle name="Normal 40 3 2 4 3 4" xfId="15382"/>
    <cellStyle name="Normal 40 3 2 4 4" xfId="4747"/>
    <cellStyle name="Normal 40 3 2 4 4 2" xfId="36358"/>
    <cellStyle name="Normal 40 3 2 4 4 3" xfId="23501"/>
    <cellStyle name="Normal 40 3 2 4 4 4" xfId="14126"/>
    <cellStyle name="Normal 40 3 2 4 5" xfId="19563"/>
    <cellStyle name="Normal 40 3 2 4 6" xfId="28939"/>
    <cellStyle name="Normal 40 3 2 4 7" xfId="32663"/>
    <cellStyle name="Normal 40 3 2 4 8" xfId="10429"/>
    <cellStyle name="Normal 40 3 2 5" xfId="1093"/>
    <cellStyle name="Normal 40 3 2 5 2" xfId="6556"/>
    <cellStyle name="Normal 40 3 2 5 2 2" xfId="38164"/>
    <cellStyle name="Normal 40 3 2 5 2 3" xfId="25307"/>
    <cellStyle name="Normal 40 3 2 5 2 4" xfId="15932"/>
    <cellStyle name="Normal 40 3 2 5 3" xfId="5298"/>
    <cellStyle name="Normal 40 3 2 5 3 2" xfId="36906"/>
    <cellStyle name="Normal 40 3 2 5 3 3" xfId="24049"/>
    <cellStyle name="Normal 40 3 2 5 3 4" xfId="14674"/>
    <cellStyle name="Normal 40 3 2 5 4" xfId="19678"/>
    <cellStyle name="Normal 40 3 2 5 5" xfId="29054"/>
    <cellStyle name="Normal 40 3 2 5 6" xfId="32778"/>
    <cellStyle name="Normal 40 3 2 5 7" xfId="10544"/>
    <cellStyle name="Normal 40 3 2 6" xfId="1209"/>
    <cellStyle name="Normal 40 3 2 6 2" xfId="6977"/>
    <cellStyle name="Normal 40 3 2 6 2 2" xfId="38583"/>
    <cellStyle name="Normal 40 3 2 6 2 3" xfId="25726"/>
    <cellStyle name="Normal 40 3 2 6 2 4" xfId="16351"/>
    <cellStyle name="Normal 40 3 2 6 3" xfId="4262"/>
    <cellStyle name="Normal 40 3 2 6 3 2" xfId="35876"/>
    <cellStyle name="Normal 40 3 2 6 3 3" xfId="23018"/>
    <cellStyle name="Normal 40 3 2 6 3 4" xfId="13643"/>
    <cellStyle name="Normal 40 3 2 6 4" xfId="19793"/>
    <cellStyle name="Normal 40 3 2 6 5" xfId="29169"/>
    <cellStyle name="Normal 40 3 2 6 6" xfId="32893"/>
    <cellStyle name="Normal 40 3 2 6 7" xfId="10659"/>
    <cellStyle name="Normal 40 3 2 7" xfId="1324"/>
    <cellStyle name="Normal 40 3 2 7 2" xfId="5518"/>
    <cellStyle name="Normal 40 3 2 7 2 2" xfId="37126"/>
    <cellStyle name="Normal 40 3 2 7 2 3" xfId="24269"/>
    <cellStyle name="Normal 40 3 2 7 2 4" xfId="14894"/>
    <cellStyle name="Normal 40 3 2 7 3" xfId="19907"/>
    <cellStyle name="Normal 40 3 2 7 4" xfId="29283"/>
    <cellStyle name="Normal 40 3 2 7 5" xfId="33007"/>
    <cellStyle name="Normal 40 3 2 7 6" xfId="10773"/>
    <cellStyle name="Normal 40 3 2 8" xfId="1439"/>
    <cellStyle name="Normal 40 3 2 8 2" xfId="7026"/>
    <cellStyle name="Normal 40 3 2 8 2 2" xfId="38632"/>
    <cellStyle name="Normal 40 3 2 8 2 3" xfId="25775"/>
    <cellStyle name="Normal 40 3 2 8 2 4" xfId="16400"/>
    <cellStyle name="Normal 40 3 2 8 3" xfId="20021"/>
    <cellStyle name="Normal 40 3 2 8 4" xfId="29397"/>
    <cellStyle name="Normal 40 3 2 8 5" xfId="33121"/>
    <cellStyle name="Normal 40 3 2 8 6" xfId="10887"/>
    <cellStyle name="Normal 40 3 2 9" xfId="1554"/>
    <cellStyle name="Normal 40 3 2 9 2" xfId="6653"/>
    <cellStyle name="Normal 40 3 2 9 2 2" xfId="38261"/>
    <cellStyle name="Normal 40 3 2 9 2 3" xfId="25404"/>
    <cellStyle name="Normal 40 3 2 9 2 4" xfId="16029"/>
    <cellStyle name="Normal 40 3 2 9 3" xfId="20135"/>
    <cellStyle name="Normal 40 3 2 9 4" xfId="29511"/>
    <cellStyle name="Normal 40 3 2 9 5" xfId="33235"/>
    <cellStyle name="Normal 40 3 2 9 6" xfId="11001"/>
    <cellStyle name="Normal 40 3 20" xfId="2711"/>
    <cellStyle name="Normal 40 3 20 2" xfId="8182"/>
    <cellStyle name="Normal 40 3 20 2 2" xfId="39788"/>
    <cellStyle name="Normal 40 3 20 2 3" xfId="26931"/>
    <cellStyle name="Normal 40 3 20 2 4" xfId="17556"/>
    <cellStyle name="Normal 40 3 20 3" xfId="21278"/>
    <cellStyle name="Normal 40 3 20 4" xfId="30654"/>
    <cellStyle name="Normal 40 3 20 5" xfId="34377"/>
    <cellStyle name="Normal 40 3 20 6" xfId="12144"/>
    <cellStyle name="Normal 40 3 21" xfId="2826"/>
    <cellStyle name="Normal 40 3 21 2" xfId="8296"/>
    <cellStyle name="Normal 40 3 21 2 2" xfId="39902"/>
    <cellStyle name="Normal 40 3 21 2 3" xfId="27045"/>
    <cellStyle name="Normal 40 3 21 2 4" xfId="17670"/>
    <cellStyle name="Normal 40 3 21 3" xfId="21392"/>
    <cellStyle name="Normal 40 3 21 4" xfId="30768"/>
    <cellStyle name="Normal 40 3 21 5" xfId="34491"/>
    <cellStyle name="Normal 40 3 21 6" xfId="12258"/>
    <cellStyle name="Normal 40 3 22" xfId="2941"/>
    <cellStyle name="Normal 40 3 22 2" xfId="8410"/>
    <cellStyle name="Normal 40 3 22 2 2" xfId="40016"/>
    <cellStyle name="Normal 40 3 22 2 3" xfId="27159"/>
    <cellStyle name="Normal 40 3 22 2 4" xfId="17784"/>
    <cellStyle name="Normal 40 3 22 3" xfId="21506"/>
    <cellStyle name="Normal 40 3 22 4" xfId="30882"/>
    <cellStyle name="Normal 40 3 22 5" xfId="34605"/>
    <cellStyle name="Normal 40 3 22 6" xfId="12372"/>
    <cellStyle name="Normal 40 3 23" xfId="3056"/>
    <cellStyle name="Normal 40 3 23 2" xfId="8524"/>
    <cellStyle name="Normal 40 3 23 2 2" xfId="40130"/>
    <cellStyle name="Normal 40 3 23 2 3" xfId="27273"/>
    <cellStyle name="Normal 40 3 23 2 4" xfId="17898"/>
    <cellStyle name="Normal 40 3 23 3" xfId="21620"/>
    <cellStyle name="Normal 40 3 23 4" xfId="30996"/>
    <cellStyle name="Normal 40 3 23 5" xfId="34719"/>
    <cellStyle name="Normal 40 3 23 6" xfId="12486"/>
    <cellStyle name="Normal 40 3 24" xfId="3171"/>
    <cellStyle name="Normal 40 3 24 2" xfId="8638"/>
    <cellStyle name="Normal 40 3 24 2 2" xfId="40244"/>
    <cellStyle name="Normal 40 3 24 2 3" xfId="27387"/>
    <cellStyle name="Normal 40 3 24 2 4" xfId="18012"/>
    <cellStyle name="Normal 40 3 24 3" xfId="21734"/>
    <cellStyle name="Normal 40 3 24 4" xfId="31110"/>
    <cellStyle name="Normal 40 3 24 5" xfId="34833"/>
    <cellStyle name="Normal 40 3 24 6" xfId="12600"/>
    <cellStyle name="Normal 40 3 25" xfId="3286"/>
    <cellStyle name="Normal 40 3 25 2" xfId="8752"/>
    <cellStyle name="Normal 40 3 25 2 2" xfId="40358"/>
    <cellStyle name="Normal 40 3 25 2 3" xfId="27501"/>
    <cellStyle name="Normal 40 3 25 2 4" xfId="18126"/>
    <cellStyle name="Normal 40 3 25 3" xfId="21848"/>
    <cellStyle name="Normal 40 3 25 4" xfId="31224"/>
    <cellStyle name="Normal 40 3 25 5" xfId="34947"/>
    <cellStyle name="Normal 40 3 25 6" xfId="12714"/>
    <cellStyle name="Normal 40 3 26" xfId="3404"/>
    <cellStyle name="Normal 40 3 26 2" xfId="8869"/>
    <cellStyle name="Normal 40 3 26 2 2" xfId="40475"/>
    <cellStyle name="Normal 40 3 26 2 3" xfId="27618"/>
    <cellStyle name="Normal 40 3 26 2 4" xfId="18243"/>
    <cellStyle name="Normal 40 3 26 3" xfId="21965"/>
    <cellStyle name="Normal 40 3 26 4" xfId="31341"/>
    <cellStyle name="Normal 40 3 26 5" xfId="35064"/>
    <cellStyle name="Normal 40 3 26 6" xfId="12831"/>
    <cellStyle name="Normal 40 3 27" xfId="3524"/>
    <cellStyle name="Normal 40 3 27 2" xfId="8988"/>
    <cellStyle name="Normal 40 3 27 2 2" xfId="40594"/>
    <cellStyle name="Normal 40 3 27 2 3" xfId="27737"/>
    <cellStyle name="Normal 40 3 27 2 4" xfId="18362"/>
    <cellStyle name="Normal 40 3 27 3" xfId="22084"/>
    <cellStyle name="Normal 40 3 27 4" xfId="31460"/>
    <cellStyle name="Normal 40 3 27 5" xfId="35183"/>
    <cellStyle name="Normal 40 3 27 6" xfId="12950"/>
    <cellStyle name="Normal 40 3 28" xfId="3656"/>
    <cellStyle name="Normal 40 3 28 2" xfId="9119"/>
    <cellStyle name="Normal 40 3 28 2 2" xfId="40725"/>
    <cellStyle name="Normal 40 3 28 2 3" xfId="27868"/>
    <cellStyle name="Normal 40 3 28 2 4" xfId="18493"/>
    <cellStyle name="Normal 40 3 28 3" xfId="22215"/>
    <cellStyle name="Normal 40 3 28 4" xfId="31591"/>
    <cellStyle name="Normal 40 3 28 5" xfId="35314"/>
    <cellStyle name="Normal 40 3 28 6" xfId="13081"/>
    <cellStyle name="Normal 40 3 29" xfId="3772"/>
    <cellStyle name="Normal 40 3 29 2" xfId="9234"/>
    <cellStyle name="Normal 40 3 29 2 2" xfId="40840"/>
    <cellStyle name="Normal 40 3 29 2 3" xfId="27983"/>
    <cellStyle name="Normal 40 3 29 2 4" xfId="18608"/>
    <cellStyle name="Normal 40 3 29 3" xfId="22330"/>
    <cellStyle name="Normal 40 3 29 4" xfId="31706"/>
    <cellStyle name="Normal 40 3 29 5" xfId="35429"/>
    <cellStyle name="Normal 40 3 29 6" xfId="13196"/>
    <cellStyle name="Normal 40 3 3" xfId="250"/>
    <cellStyle name="Normal 40 3 3 2" xfId="604"/>
    <cellStyle name="Normal 40 3 3 2 2" xfId="5304"/>
    <cellStyle name="Normal 40 3 3 2 2 2" xfId="6562"/>
    <cellStyle name="Normal 40 3 3 2 2 2 2" xfId="38170"/>
    <cellStyle name="Normal 40 3 3 2 2 2 3" xfId="25313"/>
    <cellStyle name="Normal 40 3 3 2 2 2 4" xfId="15938"/>
    <cellStyle name="Normal 40 3 3 2 2 3" xfId="36912"/>
    <cellStyle name="Normal 40 3 3 2 2 4" xfId="24055"/>
    <cellStyle name="Normal 40 3 3 2 2 5" xfId="14680"/>
    <cellStyle name="Normal 40 3 3 2 3" xfId="5866"/>
    <cellStyle name="Normal 40 3 3 2 3 2" xfId="37474"/>
    <cellStyle name="Normal 40 3 3 2 3 3" xfId="24617"/>
    <cellStyle name="Normal 40 3 3 2 3 4" xfId="15242"/>
    <cellStyle name="Normal 40 3 3 2 4" xfId="4606"/>
    <cellStyle name="Normal 40 3 3 2 4 2" xfId="36220"/>
    <cellStyle name="Normal 40 3 3 2 4 3" xfId="23362"/>
    <cellStyle name="Normal 40 3 3 2 4 4" xfId="13987"/>
    <cellStyle name="Normal 40 3 3 2 5" xfId="32301"/>
    <cellStyle name="Normal 40 3 3 2 6" xfId="22770"/>
    <cellStyle name="Normal 40 3 3 2 7" xfId="10060"/>
    <cellStyle name="Normal 40 3 3 3" xfId="5303"/>
    <cellStyle name="Normal 40 3 3 3 2" xfId="6561"/>
    <cellStyle name="Normal 40 3 3 3 2 2" xfId="38169"/>
    <cellStyle name="Normal 40 3 3 3 2 3" xfId="25312"/>
    <cellStyle name="Normal 40 3 3 3 2 4" xfId="15937"/>
    <cellStyle name="Normal 40 3 3 3 3" xfId="36911"/>
    <cellStyle name="Normal 40 3 3 3 4" xfId="24054"/>
    <cellStyle name="Normal 40 3 3 3 5" xfId="14679"/>
    <cellStyle name="Normal 40 3 3 4" xfId="5539"/>
    <cellStyle name="Normal 40 3 3 4 2" xfId="37147"/>
    <cellStyle name="Normal 40 3 3 4 3" xfId="24290"/>
    <cellStyle name="Normal 40 3 3 4 4" xfId="14915"/>
    <cellStyle name="Normal 40 3 3 5" xfId="4281"/>
    <cellStyle name="Normal 40 3 3 5 2" xfId="35895"/>
    <cellStyle name="Normal 40 3 3 5 3" xfId="23037"/>
    <cellStyle name="Normal 40 3 3 5 4" xfId="13662"/>
    <cellStyle name="Normal 40 3 3 6" xfId="19194"/>
    <cellStyle name="Normal 40 3 3 7" xfId="28570"/>
    <cellStyle name="Normal 40 3 3 8" xfId="32060"/>
    <cellStyle name="Normal 40 3 3 9" xfId="9708"/>
    <cellStyle name="Normal 40 3 30" xfId="3887"/>
    <cellStyle name="Normal 40 3 30 2" xfId="9348"/>
    <cellStyle name="Normal 40 3 30 2 2" xfId="40954"/>
    <cellStyle name="Normal 40 3 30 2 3" xfId="28097"/>
    <cellStyle name="Normal 40 3 30 2 4" xfId="18722"/>
    <cellStyle name="Normal 40 3 30 3" xfId="22444"/>
    <cellStyle name="Normal 40 3 30 4" xfId="31820"/>
    <cellStyle name="Normal 40 3 30 5" xfId="35543"/>
    <cellStyle name="Normal 40 3 30 6" xfId="13310"/>
    <cellStyle name="Normal 40 3 31" xfId="491"/>
    <cellStyle name="Normal 40 3 31 2" xfId="9468"/>
    <cellStyle name="Normal 40 3 31 2 2" xfId="41074"/>
    <cellStyle name="Normal 40 3 31 2 3" xfId="28217"/>
    <cellStyle name="Normal 40 3 31 2 4" xfId="18842"/>
    <cellStyle name="Normal 40 3 31 3" xfId="22564"/>
    <cellStyle name="Normal 40 3 31 4" xfId="28458"/>
    <cellStyle name="Normal 40 3 31 5" xfId="32422"/>
    <cellStyle name="Normal 40 3 31 6" xfId="9948"/>
    <cellStyle name="Normal 40 3 32" xfId="370"/>
    <cellStyle name="Normal 40 3 32 2" xfId="6680"/>
    <cellStyle name="Normal 40 3 32 2 2" xfId="38286"/>
    <cellStyle name="Normal 40 3 32 2 3" xfId="25429"/>
    <cellStyle name="Normal 40 3 32 2 4" xfId="16054"/>
    <cellStyle name="Normal 40 3 32 3" xfId="19082"/>
    <cellStyle name="Normal 40 3 32 4" xfId="9828"/>
    <cellStyle name="Normal 40 3 33" xfId="4052"/>
    <cellStyle name="Normal 40 3 33 2" xfId="35666"/>
    <cellStyle name="Normal 40 3 33 3" xfId="22808"/>
    <cellStyle name="Normal 40 3 33 4" xfId="13433"/>
    <cellStyle name="Normal 40 3 34" xfId="18962"/>
    <cellStyle name="Normal 40 3 35" xfId="28338"/>
    <cellStyle name="Normal 40 3 36" xfId="31940"/>
    <cellStyle name="Normal 40 3 37" xfId="9588"/>
    <cellStyle name="Normal 40 3 4" xfId="767"/>
    <cellStyle name="Normal 40 3 4 2" xfId="5305"/>
    <cellStyle name="Normal 40 3 4 2 2" xfId="6563"/>
    <cellStyle name="Normal 40 3 4 2 2 2" xfId="38171"/>
    <cellStyle name="Normal 40 3 4 2 2 3" xfId="25314"/>
    <cellStyle name="Normal 40 3 4 2 2 4" xfId="15939"/>
    <cellStyle name="Normal 40 3 4 2 3" xfId="36913"/>
    <cellStyle name="Normal 40 3 4 2 4" xfId="24056"/>
    <cellStyle name="Normal 40 3 4 2 5" xfId="14681"/>
    <cellStyle name="Normal 40 3 4 3" xfId="5867"/>
    <cellStyle name="Normal 40 3 4 3 2" xfId="37475"/>
    <cellStyle name="Normal 40 3 4 3 3" xfId="24618"/>
    <cellStyle name="Normal 40 3 4 3 4" xfId="15243"/>
    <cellStyle name="Normal 40 3 4 4" xfId="4607"/>
    <cellStyle name="Normal 40 3 4 4 2" xfId="36221"/>
    <cellStyle name="Normal 40 3 4 4 3" xfId="23363"/>
    <cellStyle name="Normal 40 3 4 4 4" xfId="13988"/>
    <cellStyle name="Normal 40 3 4 5" xfId="19354"/>
    <cellStyle name="Normal 40 3 4 6" xfId="28730"/>
    <cellStyle name="Normal 40 3 4 7" xfId="32181"/>
    <cellStyle name="Normal 40 3 4 8" xfId="10220"/>
    <cellStyle name="Normal 40 3 5" xfId="884"/>
    <cellStyle name="Normal 40 3 5 2" xfId="5306"/>
    <cellStyle name="Normal 40 3 5 2 2" xfId="6564"/>
    <cellStyle name="Normal 40 3 5 2 2 2" xfId="38172"/>
    <cellStyle name="Normal 40 3 5 2 2 3" xfId="25315"/>
    <cellStyle name="Normal 40 3 5 2 2 4" xfId="15940"/>
    <cellStyle name="Normal 40 3 5 2 3" xfId="36914"/>
    <cellStyle name="Normal 40 3 5 2 4" xfId="24057"/>
    <cellStyle name="Normal 40 3 5 2 5" xfId="14682"/>
    <cellStyle name="Normal 40 3 5 3" xfId="5913"/>
    <cellStyle name="Normal 40 3 5 3 2" xfId="37521"/>
    <cellStyle name="Normal 40 3 5 3 3" xfId="24664"/>
    <cellStyle name="Normal 40 3 5 3 4" xfId="15289"/>
    <cellStyle name="Normal 40 3 5 4" xfId="4654"/>
    <cellStyle name="Normal 40 3 5 4 2" xfId="36265"/>
    <cellStyle name="Normal 40 3 5 4 3" xfId="23408"/>
    <cellStyle name="Normal 40 3 5 4 4" xfId="14033"/>
    <cellStyle name="Normal 40 3 5 5" xfId="19470"/>
    <cellStyle name="Normal 40 3 5 6" xfId="28846"/>
    <cellStyle name="Normal 40 3 5 7" xfId="32570"/>
    <cellStyle name="Normal 40 3 5 8" xfId="10336"/>
    <cellStyle name="Normal 40 3 6" xfId="1000"/>
    <cellStyle name="Normal 40 3 6 2" xfId="6555"/>
    <cellStyle name="Normal 40 3 6 2 2" xfId="38163"/>
    <cellStyle name="Normal 40 3 6 2 3" xfId="25306"/>
    <cellStyle name="Normal 40 3 6 2 4" xfId="15931"/>
    <cellStyle name="Normal 40 3 6 3" xfId="5297"/>
    <cellStyle name="Normal 40 3 6 3 2" xfId="36905"/>
    <cellStyle name="Normal 40 3 6 3 3" xfId="24048"/>
    <cellStyle name="Normal 40 3 6 3 4" xfId="14673"/>
    <cellStyle name="Normal 40 3 6 4" xfId="19585"/>
    <cellStyle name="Normal 40 3 6 5" xfId="28961"/>
    <cellStyle name="Normal 40 3 6 6" xfId="32685"/>
    <cellStyle name="Normal 40 3 6 7" xfId="10451"/>
    <cellStyle name="Normal 40 3 7" xfId="1116"/>
    <cellStyle name="Normal 40 3 7 2" xfId="6802"/>
    <cellStyle name="Normal 40 3 7 2 2" xfId="38408"/>
    <cellStyle name="Normal 40 3 7 2 3" xfId="25551"/>
    <cellStyle name="Normal 40 3 7 2 4" xfId="16176"/>
    <cellStyle name="Normal 40 3 7 3" xfId="4169"/>
    <cellStyle name="Normal 40 3 7 3 2" xfId="35783"/>
    <cellStyle name="Normal 40 3 7 3 3" xfId="22925"/>
    <cellStyle name="Normal 40 3 7 3 4" xfId="13550"/>
    <cellStyle name="Normal 40 3 7 4" xfId="19700"/>
    <cellStyle name="Normal 40 3 7 5" xfId="29076"/>
    <cellStyle name="Normal 40 3 7 6" xfId="32800"/>
    <cellStyle name="Normal 40 3 7 7" xfId="10566"/>
    <cellStyle name="Normal 40 3 8" xfId="1231"/>
    <cellStyle name="Normal 40 3 8 2" xfId="5425"/>
    <cellStyle name="Normal 40 3 8 2 2" xfId="37033"/>
    <cellStyle name="Normal 40 3 8 2 3" xfId="24176"/>
    <cellStyle name="Normal 40 3 8 2 4" xfId="14801"/>
    <cellStyle name="Normal 40 3 8 3" xfId="19814"/>
    <cellStyle name="Normal 40 3 8 4" xfId="29190"/>
    <cellStyle name="Normal 40 3 8 5" xfId="32914"/>
    <cellStyle name="Normal 40 3 8 6" xfId="10680"/>
    <cellStyle name="Normal 40 3 9" xfId="1346"/>
    <cellStyle name="Normal 40 3 9 2" xfId="6718"/>
    <cellStyle name="Normal 40 3 9 2 2" xfId="38324"/>
    <cellStyle name="Normal 40 3 9 2 3" xfId="25467"/>
    <cellStyle name="Normal 40 3 9 2 4" xfId="16092"/>
    <cellStyle name="Normal 40 3 9 3" xfId="19928"/>
    <cellStyle name="Normal 40 3 9 4" xfId="29304"/>
    <cellStyle name="Normal 40 3 9 5" xfId="33028"/>
    <cellStyle name="Normal 40 3 9 6" xfId="10794"/>
    <cellStyle name="Normal 40 30" xfId="1815"/>
    <cellStyle name="Normal 40 30 2" xfId="7294"/>
    <cellStyle name="Normal 40 30 2 2" xfId="38900"/>
    <cellStyle name="Normal 40 30 2 3" xfId="26043"/>
    <cellStyle name="Normal 40 30 2 4" xfId="16668"/>
    <cellStyle name="Normal 40 30 3" xfId="20390"/>
    <cellStyle name="Normal 40 30 4" xfId="29766"/>
    <cellStyle name="Normal 40 30 5" xfId="33489"/>
    <cellStyle name="Normal 40 30 6" xfId="11256"/>
    <cellStyle name="Normal 40 31" xfId="2104"/>
    <cellStyle name="Normal 40 31 2" xfId="7581"/>
    <cellStyle name="Normal 40 31 2 2" xfId="39187"/>
    <cellStyle name="Normal 40 31 2 3" xfId="26330"/>
    <cellStyle name="Normal 40 31 2 4" xfId="16955"/>
    <cellStyle name="Normal 40 31 3" xfId="20677"/>
    <cellStyle name="Normal 40 31 4" xfId="30053"/>
    <cellStyle name="Normal 40 31 5" xfId="33776"/>
    <cellStyle name="Normal 40 31 6" xfId="11543"/>
    <cellStyle name="Normal 40 32" xfId="3385"/>
    <cellStyle name="Normal 40 32 2" xfId="8851"/>
    <cellStyle name="Normal 40 32 2 2" xfId="40457"/>
    <cellStyle name="Normal 40 32 2 3" xfId="27600"/>
    <cellStyle name="Normal 40 32 2 4" xfId="18225"/>
    <cellStyle name="Normal 40 32 3" xfId="21947"/>
    <cellStyle name="Normal 40 32 4" xfId="31323"/>
    <cellStyle name="Normal 40 32 5" xfId="35046"/>
    <cellStyle name="Normal 40 32 6" xfId="12813"/>
    <cellStyle name="Normal 40 33" xfId="3505"/>
    <cellStyle name="Normal 40 33 2" xfId="8970"/>
    <cellStyle name="Normal 40 33 2 2" xfId="40576"/>
    <cellStyle name="Normal 40 33 2 3" xfId="27719"/>
    <cellStyle name="Normal 40 33 2 4" xfId="18344"/>
    <cellStyle name="Normal 40 33 3" xfId="22066"/>
    <cellStyle name="Normal 40 33 4" xfId="31442"/>
    <cellStyle name="Normal 40 33 5" xfId="35165"/>
    <cellStyle name="Normal 40 33 6" xfId="12932"/>
    <cellStyle name="Normal 40 34" xfId="3637"/>
    <cellStyle name="Normal 40 34 2" xfId="9101"/>
    <cellStyle name="Normal 40 34 2 2" xfId="40707"/>
    <cellStyle name="Normal 40 34 2 3" xfId="27850"/>
    <cellStyle name="Normal 40 34 2 4" xfId="18475"/>
    <cellStyle name="Normal 40 34 3" xfId="22197"/>
    <cellStyle name="Normal 40 34 4" xfId="31573"/>
    <cellStyle name="Normal 40 34 5" xfId="35296"/>
    <cellStyle name="Normal 40 34 6" xfId="13063"/>
    <cellStyle name="Normal 40 35" xfId="3623"/>
    <cellStyle name="Normal 40 35 2" xfId="9087"/>
    <cellStyle name="Normal 40 35 2 2" xfId="40693"/>
    <cellStyle name="Normal 40 35 2 3" xfId="27836"/>
    <cellStyle name="Normal 40 35 2 4" xfId="18461"/>
    <cellStyle name="Normal 40 35 3" xfId="22183"/>
    <cellStyle name="Normal 40 35 4" xfId="31559"/>
    <cellStyle name="Normal 40 35 5" xfId="35282"/>
    <cellStyle name="Normal 40 35 6" xfId="13049"/>
    <cellStyle name="Normal 40 36" xfId="3631"/>
    <cellStyle name="Normal 40 36 2" xfId="9095"/>
    <cellStyle name="Normal 40 36 2 2" xfId="40701"/>
    <cellStyle name="Normal 40 36 2 3" xfId="27844"/>
    <cellStyle name="Normal 40 36 2 4" xfId="18469"/>
    <cellStyle name="Normal 40 36 3" xfId="22191"/>
    <cellStyle name="Normal 40 36 4" xfId="31567"/>
    <cellStyle name="Normal 40 36 5" xfId="35290"/>
    <cellStyle name="Normal 40 36 6" xfId="13057"/>
    <cellStyle name="Normal 40 37" xfId="473"/>
    <cellStyle name="Normal 40 37 2" xfId="9450"/>
    <cellStyle name="Normal 40 37 2 2" xfId="41056"/>
    <cellStyle name="Normal 40 37 2 3" xfId="28199"/>
    <cellStyle name="Normal 40 37 2 4" xfId="18824"/>
    <cellStyle name="Normal 40 37 3" xfId="22546"/>
    <cellStyle name="Normal 40 37 4" xfId="28440"/>
    <cellStyle name="Normal 40 37 5" xfId="32404"/>
    <cellStyle name="Normal 40 37 6" xfId="9930"/>
    <cellStyle name="Normal 40 38" xfId="352"/>
    <cellStyle name="Normal 40 38 2" xfId="6756"/>
    <cellStyle name="Normal 40 38 2 2" xfId="38362"/>
    <cellStyle name="Normal 40 38 2 3" xfId="25505"/>
    <cellStyle name="Normal 40 38 2 4" xfId="16130"/>
    <cellStyle name="Normal 40 38 3" xfId="19064"/>
    <cellStyle name="Normal 40 38 4" xfId="9810"/>
    <cellStyle name="Normal 40 39" xfId="4034"/>
    <cellStyle name="Normal 40 39 2" xfId="35648"/>
    <cellStyle name="Normal 40 39 3" xfId="22790"/>
    <cellStyle name="Normal 40 39 4" xfId="13415"/>
    <cellStyle name="Normal 40 4" xfId="136"/>
    <cellStyle name="Normal 40 4 10" xfId="1468"/>
    <cellStyle name="Normal 40 4 10 2" xfId="6831"/>
    <cellStyle name="Normal 40 4 10 2 2" xfId="38437"/>
    <cellStyle name="Normal 40 4 10 2 3" xfId="25580"/>
    <cellStyle name="Normal 40 4 10 2 4" xfId="16205"/>
    <cellStyle name="Normal 40 4 10 3" xfId="20049"/>
    <cellStyle name="Normal 40 4 10 4" xfId="29425"/>
    <cellStyle name="Normal 40 4 10 5" xfId="33149"/>
    <cellStyle name="Normal 40 4 10 6" xfId="10915"/>
    <cellStyle name="Normal 40 4 11" xfId="1600"/>
    <cellStyle name="Normal 40 4 11 2" xfId="7080"/>
    <cellStyle name="Normal 40 4 11 2 2" xfId="38686"/>
    <cellStyle name="Normal 40 4 11 2 3" xfId="25829"/>
    <cellStyle name="Normal 40 4 11 2 4" xfId="16454"/>
    <cellStyle name="Normal 40 4 11 3" xfId="20176"/>
    <cellStyle name="Normal 40 4 11 4" xfId="29552"/>
    <cellStyle name="Normal 40 4 11 5" xfId="33275"/>
    <cellStyle name="Normal 40 4 11 6" xfId="11042"/>
    <cellStyle name="Normal 40 4 12" xfId="1716"/>
    <cellStyle name="Normal 40 4 12 2" xfId="7195"/>
    <cellStyle name="Normal 40 4 12 2 2" xfId="38801"/>
    <cellStyle name="Normal 40 4 12 2 3" xfId="25944"/>
    <cellStyle name="Normal 40 4 12 2 4" xfId="16569"/>
    <cellStyle name="Normal 40 4 12 3" xfId="20291"/>
    <cellStyle name="Normal 40 4 12 4" xfId="29667"/>
    <cellStyle name="Normal 40 4 12 5" xfId="33390"/>
    <cellStyle name="Normal 40 4 12 6" xfId="11157"/>
    <cellStyle name="Normal 40 4 13" xfId="1890"/>
    <cellStyle name="Normal 40 4 13 2" xfId="7368"/>
    <cellStyle name="Normal 40 4 13 2 2" xfId="38974"/>
    <cellStyle name="Normal 40 4 13 2 3" xfId="26117"/>
    <cellStyle name="Normal 40 4 13 2 4" xfId="16742"/>
    <cellStyle name="Normal 40 4 13 3" xfId="20464"/>
    <cellStyle name="Normal 40 4 13 4" xfId="29840"/>
    <cellStyle name="Normal 40 4 13 5" xfId="33563"/>
    <cellStyle name="Normal 40 4 13 6" xfId="11330"/>
    <cellStyle name="Normal 40 4 14" xfId="2008"/>
    <cellStyle name="Normal 40 4 14 2" xfId="7485"/>
    <cellStyle name="Normal 40 4 14 2 2" xfId="39091"/>
    <cellStyle name="Normal 40 4 14 2 3" xfId="26234"/>
    <cellStyle name="Normal 40 4 14 2 4" xfId="16859"/>
    <cellStyle name="Normal 40 4 14 3" xfId="20581"/>
    <cellStyle name="Normal 40 4 14 4" xfId="29957"/>
    <cellStyle name="Normal 40 4 14 5" xfId="33680"/>
    <cellStyle name="Normal 40 4 14 6" xfId="11447"/>
    <cellStyle name="Normal 40 4 15" xfId="2125"/>
    <cellStyle name="Normal 40 4 15 2" xfId="7601"/>
    <cellStyle name="Normal 40 4 15 2 2" xfId="39207"/>
    <cellStyle name="Normal 40 4 15 2 3" xfId="26350"/>
    <cellStyle name="Normal 40 4 15 2 4" xfId="16975"/>
    <cellStyle name="Normal 40 4 15 3" xfId="20697"/>
    <cellStyle name="Normal 40 4 15 4" xfId="30073"/>
    <cellStyle name="Normal 40 4 15 5" xfId="33796"/>
    <cellStyle name="Normal 40 4 15 6" xfId="11563"/>
    <cellStyle name="Normal 40 4 16" xfId="2244"/>
    <cellStyle name="Normal 40 4 16 2" xfId="7719"/>
    <cellStyle name="Normal 40 4 16 2 2" xfId="39325"/>
    <cellStyle name="Normal 40 4 16 2 3" xfId="26468"/>
    <cellStyle name="Normal 40 4 16 2 4" xfId="17093"/>
    <cellStyle name="Normal 40 4 16 3" xfId="20815"/>
    <cellStyle name="Normal 40 4 16 4" xfId="30191"/>
    <cellStyle name="Normal 40 4 16 5" xfId="33914"/>
    <cellStyle name="Normal 40 4 16 6" xfId="11681"/>
    <cellStyle name="Normal 40 4 17" xfId="2363"/>
    <cellStyle name="Normal 40 4 17 2" xfId="7837"/>
    <cellStyle name="Normal 40 4 17 2 2" xfId="39443"/>
    <cellStyle name="Normal 40 4 17 2 3" xfId="26586"/>
    <cellStyle name="Normal 40 4 17 2 4" xfId="17211"/>
    <cellStyle name="Normal 40 4 17 3" xfId="20933"/>
    <cellStyle name="Normal 40 4 17 4" xfId="30309"/>
    <cellStyle name="Normal 40 4 17 5" xfId="34032"/>
    <cellStyle name="Normal 40 4 17 6" xfId="11799"/>
    <cellStyle name="Normal 40 4 18" xfId="2480"/>
    <cellStyle name="Normal 40 4 18 2" xfId="7953"/>
    <cellStyle name="Normal 40 4 18 2 2" xfId="39559"/>
    <cellStyle name="Normal 40 4 18 2 3" xfId="26702"/>
    <cellStyle name="Normal 40 4 18 2 4" xfId="17327"/>
    <cellStyle name="Normal 40 4 18 3" xfId="21049"/>
    <cellStyle name="Normal 40 4 18 4" xfId="30425"/>
    <cellStyle name="Normal 40 4 18 5" xfId="34148"/>
    <cellStyle name="Normal 40 4 18 6" xfId="11915"/>
    <cellStyle name="Normal 40 4 19" xfId="2598"/>
    <cellStyle name="Normal 40 4 19 2" xfId="8070"/>
    <cellStyle name="Normal 40 4 19 2 2" xfId="39676"/>
    <cellStyle name="Normal 40 4 19 2 3" xfId="26819"/>
    <cellStyle name="Normal 40 4 19 2 4" xfId="17444"/>
    <cellStyle name="Normal 40 4 19 3" xfId="21166"/>
    <cellStyle name="Normal 40 4 19 4" xfId="30542"/>
    <cellStyle name="Normal 40 4 19 5" xfId="34265"/>
    <cellStyle name="Normal 40 4 19 6" xfId="12032"/>
    <cellStyle name="Normal 40 4 2" xfId="223"/>
    <cellStyle name="Normal 40 4 2 10" xfId="1687"/>
    <cellStyle name="Normal 40 4 2 10 2" xfId="7167"/>
    <cellStyle name="Normal 40 4 2 10 2 2" xfId="38773"/>
    <cellStyle name="Normal 40 4 2 10 2 3" xfId="25916"/>
    <cellStyle name="Normal 40 4 2 10 2 4" xfId="16541"/>
    <cellStyle name="Normal 40 4 2 10 3" xfId="20263"/>
    <cellStyle name="Normal 40 4 2 10 4" xfId="29639"/>
    <cellStyle name="Normal 40 4 2 10 5" xfId="33362"/>
    <cellStyle name="Normal 40 4 2 10 6" xfId="11129"/>
    <cellStyle name="Normal 40 4 2 11" xfId="1803"/>
    <cellStyle name="Normal 40 4 2 11 2" xfId="7282"/>
    <cellStyle name="Normal 40 4 2 11 2 2" xfId="38888"/>
    <cellStyle name="Normal 40 4 2 11 2 3" xfId="26031"/>
    <cellStyle name="Normal 40 4 2 11 2 4" xfId="16656"/>
    <cellStyle name="Normal 40 4 2 11 3" xfId="20378"/>
    <cellStyle name="Normal 40 4 2 11 4" xfId="29754"/>
    <cellStyle name="Normal 40 4 2 11 5" xfId="33477"/>
    <cellStyle name="Normal 40 4 2 11 6" xfId="11244"/>
    <cellStyle name="Normal 40 4 2 12" xfId="1977"/>
    <cellStyle name="Normal 40 4 2 12 2" xfId="7455"/>
    <cellStyle name="Normal 40 4 2 12 2 2" xfId="39061"/>
    <cellStyle name="Normal 40 4 2 12 2 3" xfId="26204"/>
    <cellStyle name="Normal 40 4 2 12 2 4" xfId="16829"/>
    <cellStyle name="Normal 40 4 2 12 3" xfId="20551"/>
    <cellStyle name="Normal 40 4 2 12 4" xfId="29927"/>
    <cellStyle name="Normal 40 4 2 12 5" xfId="33650"/>
    <cellStyle name="Normal 40 4 2 12 6" xfId="11417"/>
    <cellStyle name="Normal 40 4 2 13" xfId="2095"/>
    <cellStyle name="Normal 40 4 2 13 2" xfId="7572"/>
    <cellStyle name="Normal 40 4 2 13 2 2" xfId="39178"/>
    <cellStyle name="Normal 40 4 2 13 2 3" xfId="26321"/>
    <cellStyle name="Normal 40 4 2 13 2 4" xfId="16946"/>
    <cellStyle name="Normal 40 4 2 13 3" xfId="20668"/>
    <cellStyle name="Normal 40 4 2 13 4" xfId="30044"/>
    <cellStyle name="Normal 40 4 2 13 5" xfId="33767"/>
    <cellStyle name="Normal 40 4 2 13 6" xfId="11534"/>
    <cellStyle name="Normal 40 4 2 14" xfId="2212"/>
    <cellStyle name="Normal 40 4 2 14 2" xfId="7688"/>
    <cellStyle name="Normal 40 4 2 14 2 2" xfId="39294"/>
    <cellStyle name="Normal 40 4 2 14 2 3" xfId="26437"/>
    <cellStyle name="Normal 40 4 2 14 2 4" xfId="17062"/>
    <cellStyle name="Normal 40 4 2 14 3" xfId="20784"/>
    <cellStyle name="Normal 40 4 2 14 4" xfId="30160"/>
    <cellStyle name="Normal 40 4 2 14 5" xfId="33883"/>
    <cellStyle name="Normal 40 4 2 14 6" xfId="11650"/>
    <cellStyle name="Normal 40 4 2 15" xfId="2331"/>
    <cellStyle name="Normal 40 4 2 15 2" xfId="7806"/>
    <cellStyle name="Normal 40 4 2 15 2 2" xfId="39412"/>
    <cellStyle name="Normal 40 4 2 15 2 3" xfId="26555"/>
    <cellStyle name="Normal 40 4 2 15 2 4" xfId="17180"/>
    <cellStyle name="Normal 40 4 2 15 3" xfId="20902"/>
    <cellStyle name="Normal 40 4 2 15 4" xfId="30278"/>
    <cellStyle name="Normal 40 4 2 15 5" xfId="34001"/>
    <cellStyle name="Normal 40 4 2 15 6" xfId="11768"/>
    <cellStyle name="Normal 40 4 2 16" xfId="2450"/>
    <cellStyle name="Normal 40 4 2 16 2" xfId="7924"/>
    <cellStyle name="Normal 40 4 2 16 2 2" xfId="39530"/>
    <cellStyle name="Normal 40 4 2 16 2 3" xfId="26673"/>
    <cellStyle name="Normal 40 4 2 16 2 4" xfId="17298"/>
    <cellStyle name="Normal 40 4 2 16 3" xfId="21020"/>
    <cellStyle name="Normal 40 4 2 16 4" xfId="30396"/>
    <cellStyle name="Normal 40 4 2 16 5" xfId="34119"/>
    <cellStyle name="Normal 40 4 2 16 6" xfId="11886"/>
    <cellStyle name="Normal 40 4 2 17" xfId="2567"/>
    <cellStyle name="Normal 40 4 2 17 2" xfId="8040"/>
    <cellStyle name="Normal 40 4 2 17 2 2" xfId="39646"/>
    <cellStyle name="Normal 40 4 2 17 2 3" xfId="26789"/>
    <cellStyle name="Normal 40 4 2 17 2 4" xfId="17414"/>
    <cellStyle name="Normal 40 4 2 17 3" xfId="21136"/>
    <cellStyle name="Normal 40 4 2 17 4" xfId="30512"/>
    <cellStyle name="Normal 40 4 2 17 5" xfId="34235"/>
    <cellStyle name="Normal 40 4 2 17 6" xfId="12002"/>
    <cellStyle name="Normal 40 4 2 18" xfId="2685"/>
    <cellStyle name="Normal 40 4 2 18 2" xfId="8157"/>
    <cellStyle name="Normal 40 4 2 18 2 2" xfId="39763"/>
    <cellStyle name="Normal 40 4 2 18 2 3" xfId="26906"/>
    <cellStyle name="Normal 40 4 2 18 2 4" xfId="17531"/>
    <cellStyle name="Normal 40 4 2 18 3" xfId="21253"/>
    <cellStyle name="Normal 40 4 2 18 4" xfId="30629"/>
    <cellStyle name="Normal 40 4 2 18 5" xfId="34352"/>
    <cellStyle name="Normal 40 4 2 18 6" xfId="12119"/>
    <cellStyle name="Normal 40 4 2 19" xfId="2805"/>
    <cellStyle name="Normal 40 4 2 19 2" xfId="8276"/>
    <cellStyle name="Normal 40 4 2 19 2 2" xfId="39882"/>
    <cellStyle name="Normal 40 4 2 19 2 3" xfId="27025"/>
    <cellStyle name="Normal 40 4 2 19 2 4" xfId="17650"/>
    <cellStyle name="Normal 40 4 2 19 3" xfId="21372"/>
    <cellStyle name="Normal 40 4 2 19 4" xfId="30748"/>
    <cellStyle name="Normal 40 4 2 19 5" xfId="34471"/>
    <cellStyle name="Normal 40 4 2 19 6" xfId="12238"/>
    <cellStyle name="Normal 40 4 2 2" xfId="344"/>
    <cellStyle name="Normal 40 4 2 2 2" xfId="681"/>
    <cellStyle name="Normal 40 4 2 2 2 2" xfId="5310"/>
    <cellStyle name="Normal 40 4 2 2 2 2 2" xfId="6568"/>
    <cellStyle name="Normal 40 4 2 2 2 2 2 2" xfId="38176"/>
    <cellStyle name="Normal 40 4 2 2 2 2 2 3" xfId="25319"/>
    <cellStyle name="Normal 40 4 2 2 2 2 2 4" xfId="15944"/>
    <cellStyle name="Normal 40 4 2 2 2 2 3" xfId="36918"/>
    <cellStyle name="Normal 40 4 2 2 2 2 4" xfId="24061"/>
    <cellStyle name="Normal 40 4 2 2 2 2 5" xfId="14686"/>
    <cellStyle name="Normal 40 4 2 2 2 3" xfId="5868"/>
    <cellStyle name="Normal 40 4 2 2 2 3 2" xfId="37476"/>
    <cellStyle name="Normal 40 4 2 2 2 3 3" xfId="24619"/>
    <cellStyle name="Normal 40 4 2 2 2 3 4" xfId="15244"/>
    <cellStyle name="Normal 40 4 2 2 2 4" xfId="4608"/>
    <cellStyle name="Normal 40 4 2 2 2 4 2" xfId="36222"/>
    <cellStyle name="Normal 40 4 2 2 2 4 3" xfId="23364"/>
    <cellStyle name="Normal 40 4 2 2 2 4 4" xfId="13989"/>
    <cellStyle name="Normal 40 4 2 2 2 5" xfId="32395"/>
    <cellStyle name="Normal 40 4 2 2 2 6" xfId="22740"/>
    <cellStyle name="Normal 40 4 2 2 2 7" xfId="10135"/>
    <cellStyle name="Normal 40 4 2 2 3" xfId="5309"/>
    <cellStyle name="Normal 40 4 2 2 3 2" xfId="6567"/>
    <cellStyle name="Normal 40 4 2 2 3 2 2" xfId="38175"/>
    <cellStyle name="Normal 40 4 2 2 3 2 3" xfId="25318"/>
    <cellStyle name="Normal 40 4 2 2 3 2 4" xfId="15943"/>
    <cellStyle name="Normal 40 4 2 2 3 3" xfId="36917"/>
    <cellStyle name="Normal 40 4 2 2 3 4" xfId="24060"/>
    <cellStyle name="Normal 40 4 2 2 3 5" xfId="14685"/>
    <cellStyle name="Normal 40 4 2 2 4" xfId="5616"/>
    <cellStyle name="Normal 40 4 2 2 4 2" xfId="37224"/>
    <cellStyle name="Normal 40 4 2 2 4 3" xfId="24367"/>
    <cellStyle name="Normal 40 4 2 2 4 4" xfId="14992"/>
    <cellStyle name="Normal 40 4 2 2 5" xfId="4356"/>
    <cellStyle name="Normal 40 4 2 2 5 2" xfId="35970"/>
    <cellStyle name="Normal 40 4 2 2 5 3" xfId="23112"/>
    <cellStyle name="Normal 40 4 2 2 5 4" xfId="13737"/>
    <cellStyle name="Normal 40 4 2 2 6" xfId="19269"/>
    <cellStyle name="Normal 40 4 2 2 7" xfId="28645"/>
    <cellStyle name="Normal 40 4 2 2 8" xfId="32154"/>
    <cellStyle name="Normal 40 4 2 2 9" xfId="9802"/>
    <cellStyle name="Normal 40 4 2 20" xfId="2920"/>
    <cellStyle name="Normal 40 4 2 20 2" xfId="8390"/>
    <cellStyle name="Normal 40 4 2 20 2 2" xfId="39996"/>
    <cellStyle name="Normal 40 4 2 20 2 3" xfId="27139"/>
    <cellStyle name="Normal 40 4 2 20 2 4" xfId="17764"/>
    <cellStyle name="Normal 40 4 2 20 3" xfId="21486"/>
    <cellStyle name="Normal 40 4 2 20 4" xfId="30862"/>
    <cellStyle name="Normal 40 4 2 20 5" xfId="34585"/>
    <cellStyle name="Normal 40 4 2 20 6" xfId="12352"/>
    <cellStyle name="Normal 40 4 2 21" xfId="3035"/>
    <cellStyle name="Normal 40 4 2 21 2" xfId="8504"/>
    <cellStyle name="Normal 40 4 2 21 2 2" xfId="40110"/>
    <cellStyle name="Normal 40 4 2 21 2 3" xfId="27253"/>
    <cellStyle name="Normal 40 4 2 21 2 4" xfId="17878"/>
    <cellStyle name="Normal 40 4 2 21 3" xfId="21600"/>
    <cellStyle name="Normal 40 4 2 21 4" xfId="30976"/>
    <cellStyle name="Normal 40 4 2 21 5" xfId="34699"/>
    <cellStyle name="Normal 40 4 2 21 6" xfId="12466"/>
    <cellStyle name="Normal 40 4 2 22" xfId="3150"/>
    <cellStyle name="Normal 40 4 2 22 2" xfId="8618"/>
    <cellStyle name="Normal 40 4 2 22 2 2" xfId="40224"/>
    <cellStyle name="Normal 40 4 2 22 2 3" xfId="27367"/>
    <cellStyle name="Normal 40 4 2 22 2 4" xfId="17992"/>
    <cellStyle name="Normal 40 4 2 22 3" xfId="21714"/>
    <cellStyle name="Normal 40 4 2 22 4" xfId="31090"/>
    <cellStyle name="Normal 40 4 2 22 5" xfId="34813"/>
    <cellStyle name="Normal 40 4 2 22 6" xfId="12580"/>
    <cellStyle name="Normal 40 4 2 23" xfId="3265"/>
    <cellStyle name="Normal 40 4 2 23 2" xfId="8732"/>
    <cellStyle name="Normal 40 4 2 23 2 2" xfId="40338"/>
    <cellStyle name="Normal 40 4 2 23 2 3" xfId="27481"/>
    <cellStyle name="Normal 40 4 2 23 2 4" xfId="18106"/>
    <cellStyle name="Normal 40 4 2 23 3" xfId="21828"/>
    <cellStyle name="Normal 40 4 2 23 4" xfId="31204"/>
    <cellStyle name="Normal 40 4 2 23 5" xfId="34927"/>
    <cellStyle name="Normal 40 4 2 23 6" xfId="12694"/>
    <cellStyle name="Normal 40 4 2 24" xfId="3380"/>
    <cellStyle name="Normal 40 4 2 24 2" xfId="8846"/>
    <cellStyle name="Normal 40 4 2 24 2 2" xfId="40452"/>
    <cellStyle name="Normal 40 4 2 24 2 3" xfId="27595"/>
    <cellStyle name="Normal 40 4 2 24 2 4" xfId="18220"/>
    <cellStyle name="Normal 40 4 2 24 3" xfId="21942"/>
    <cellStyle name="Normal 40 4 2 24 4" xfId="31318"/>
    <cellStyle name="Normal 40 4 2 24 5" xfId="35041"/>
    <cellStyle name="Normal 40 4 2 24 6" xfId="12808"/>
    <cellStyle name="Normal 40 4 2 25" xfId="3498"/>
    <cellStyle name="Normal 40 4 2 25 2" xfId="8963"/>
    <cellStyle name="Normal 40 4 2 25 2 2" xfId="40569"/>
    <cellStyle name="Normal 40 4 2 25 2 3" xfId="27712"/>
    <cellStyle name="Normal 40 4 2 25 2 4" xfId="18337"/>
    <cellStyle name="Normal 40 4 2 25 3" xfId="22059"/>
    <cellStyle name="Normal 40 4 2 25 4" xfId="31435"/>
    <cellStyle name="Normal 40 4 2 25 5" xfId="35158"/>
    <cellStyle name="Normal 40 4 2 25 6" xfId="12925"/>
    <cellStyle name="Normal 40 4 2 26" xfId="3618"/>
    <cellStyle name="Normal 40 4 2 26 2" xfId="9082"/>
    <cellStyle name="Normal 40 4 2 26 2 2" xfId="40688"/>
    <cellStyle name="Normal 40 4 2 26 2 3" xfId="27831"/>
    <cellStyle name="Normal 40 4 2 26 2 4" xfId="18456"/>
    <cellStyle name="Normal 40 4 2 26 3" xfId="22178"/>
    <cellStyle name="Normal 40 4 2 26 4" xfId="31554"/>
    <cellStyle name="Normal 40 4 2 26 5" xfId="35277"/>
    <cellStyle name="Normal 40 4 2 26 6" xfId="13044"/>
    <cellStyle name="Normal 40 4 2 27" xfId="3750"/>
    <cellStyle name="Normal 40 4 2 27 2" xfId="9213"/>
    <cellStyle name="Normal 40 4 2 27 2 2" xfId="40819"/>
    <cellStyle name="Normal 40 4 2 27 2 3" xfId="27962"/>
    <cellStyle name="Normal 40 4 2 27 2 4" xfId="18587"/>
    <cellStyle name="Normal 40 4 2 27 3" xfId="22309"/>
    <cellStyle name="Normal 40 4 2 27 4" xfId="31685"/>
    <cellStyle name="Normal 40 4 2 27 5" xfId="35408"/>
    <cellStyle name="Normal 40 4 2 27 6" xfId="13175"/>
    <cellStyle name="Normal 40 4 2 28" xfId="3866"/>
    <cellStyle name="Normal 40 4 2 28 2" xfId="9328"/>
    <cellStyle name="Normal 40 4 2 28 2 2" xfId="40934"/>
    <cellStyle name="Normal 40 4 2 28 2 3" xfId="28077"/>
    <cellStyle name="Normal 40 4 2 28 2 4" xfId="18702"/>
    <cellStyle name="Normal 40 4 2 28 3" xfId="22424"/>
    <cellStyle name="Normal 40 4 2 28 4" xfId="31800"/>
    <cellStyle name="Normal 40 4 2 28 5" xfId="35523"/>
    <cellStyle name="Normal 40 4 2 28 6" xfId="13290"/>
    <cellStyle name="Normal 40 4 2 29" xfId="3981"/>
    <cellStyle name="Normal 40 4 2 29 2" xfId="9442"/>
    <cellStyle name="Normal 40 4 2 29 2 2" xfId="41048"/>
    <cellStyle name="Normal 40 4 2 29 2 3" xfId="28191"/>
    <cellStyle name="Normal 40 4 2 29 2 4" xfId="18816"/>
    <cellStyle name="Normal 40 4 2 29 3" xfId="22538"/>
    <cellStyle name="Normal 40 4 2 29 4" xfId="31914"/>
    <cellStyle name="Normal 40 4 2 29 5" xfId="35637"/>
    <cellStyle name="Normal 40 4 2 29 6" xfId="13404"/>
    <cellStyle name="Normal 40 4 2 3" xfId="861"/>
    <cellStyle name="Normal 40 4 2 3 2" xfId="5311"/>
    <cellStyle name="Normal 40 4 2 3 2 2" xfId="6569"/>
    <cellStyle name="Normal 40 4 2 3 2 2 2" xfId="38177"/>
    <cellStyle name="Normal 40 4 2 3 2 2 3" xfId="25320"/>
    <cellStyle name="Normal 40 4 2 3 2 2 4" xfId="15945"/>
    <cellStyle name="Normal 40 4 2 3 2 3" xfId="36919"/>
    <cellStyle name="Normal 40 4 2 3 2 4" xfId="24062"/>
    <cellStyle name="Normal 40 4 2 3 2 5" xfId="14687"/>
    <cellStyle name="Normal 40 4 2 3 3" xfId="5869"/>
    <cellStyle name="Normal 40 4 2 3 3 2" xfId="37477"/>
    <cellStyle name="Normal 40 4 2 3 3 3" xfId="24620"/>
    <cellStyle name="Normal 40 4 2 3 3 4" xfId="15245"/>
    <cellStyle name="Normal 40 4 2 3 4" xfId="4609"/>
    <cellStyle name="Normal 40 4 2 3 4 2" xfId="36223"/>
    <cellStyle name="Normal 40 4 2 3 4 3" xfId="23365"/>
    <cellStyle name="Normal 40 4 2 3 4 4" xfId="13990"/>
    <cellStyle name="Normal 40 4 2 3 5" xfId="19448"/>
    <cellStyle name="Normal 40 4 2 3 6" xfId="28824"/>
    <cellStyle name="Normal 40 4 2 3 7" xfId="32275"/>
    <cellStyle name="Normal 40 4 2 3 8" xfId="10314"/>
    <cellStyle name="Normal 40 4 2 30" xfId="585"/>
    <cellStyle name="Normal 40 4 2 30 2" xfId="9562"/>
    <cellStyle name="Normal 40 4 2 30 2 2" xfId="41168"/>
    <cellStyle name="Normal 40 4 2 30 2 3" xfId="28311"/>
    <cellStyle name="Normal 40 4 2 30 2 4" xfId="18936"/>
    <cellStyle name="Normal 40 4 2 30 3" xfId="22658"/>
    <cellStyle name="Normal 40 4 2 30 4" xfId="28552"/>
    <cellStyle name="Normal 40 4 2 30 5" xfId="32516"/>
    <cellStyle name="Normal 40 4 2 30 6" xfId="10042"/>
    <cellStyle name="Normal 40 4 2 31" xfId="464"/>
    <cellStyle name="Normal 40 4 2 31 2" xfId="6872"/>
    <cellStyle name="Normal 40 4 2 31 2 2" xfId="38478"/>
    <cellStyle name="Normal 40 4 2 31 2 3" xfId="25621"/>
    <cellStyle name="Normal 40 4 2 31 2 4" xfId="16246"/>
    <cellStyle name="Normal 40 4 2 31 3" xfId="19176"/>
    <cellStyle name="Normal 40 4 2 31 4" xfId="9922"/>
    <cellStyle name="Normal 40 4 2 32" xfId="4146"/>
    <cellStyle name="Normal 40 4 2 32 2" xfId="35760"/>
    <cellStyle name="Normal 40 4 2 32 3" xfId="22902"/>
    <cellStyle name="Normal 40 4 2 32 4" xfId="13527"/>
    <cellStyle name="Normal 40 4 2 33" xfId="19056"/>
    <cellStyle name="Normal 40 4 2 34" xfId="28432"/>
    <cellStyle name="Normal 40 4 2 35" xfId="32034"/>
    <cellStyle name="Normal 40 4 2 36" xfId="9682"/>
    <cellStyle name="Normal 40 4 2 4" xfId="978"/>
    <cellStyle name="Normal 40 4 2 4 2" xfId="5312"/>
    <cellStyle name="Normal 40 4 2 4 2 2" xfId="6570"/>
    <cellStyle name="Normal 40 4 2 4 2 2 2" xfId="38178"/>
    <cellStyle name="Normal 40 4 2 4 2 2 3" xfId="25321"/>
    <cellStyle name="Normal 40 4 2 4 2 2 4" xfId="15946"/>
    <cellStyle name="Normal 40 4 2 4 2 3" xfId="36920"/>
    <cellStyle name="Normal 40 4 2 4 2 4" xfId="24063"/>
    <cellStyle name="Normal 40 4 2 4 2 5" xfId="14688"/>
    <cellStyle name="Normal 40 4 2 4 3" xfId="6007"/>
    <cellStyle name="Normal 40 4 2 4 3 2" xfId="37615"/>
    <cellStyle name="Normal 40 4 2 4 3 3" xfId="24758"/>
    <cellStyle name="Normal 40 4 2 4 3 4" xfId="15383"/>
    <cellStyle name="Normal 40 4 2 4 4" xfId="4748"/>
    <cellStyle name="Normal 40 4 2 4 4 2" xfId="36359"/>
    <cellStyle name="Normal 40 4 2 4 4 3" xfId="23502"/>
    <cellStyle name="Normal 40 4 2 4 4 4" xfId="14127"/>
    <cellStyle name="Normal 40 4 2 4 5" xfId="19564"/>
    <cellStyle name="Normal 40 4 2 4 6" xfId="28940"/>
    <cellStyle name="Normal 40 4 2 4 7" xfId="32664"/>
    <cellStyle name="Normal 40 4 2 4 8" xfId="10430"/>
    <cellStyle name="Normal 40 4 2 5" xfId="1094"/>
    <cellStyle name="Normal 40 4 2 5 2" xfId="6566"/>
    <cellStyle name="Normal 40 4 2 5 2 2" xfId="38174"/>
    <cellStyle name="Normal 40 4 2 5 2 3" xfId="25317"/>
    <cellStyle name="Normal 40 4 2 5 2 4" xfId="15942"/>
    <cellStyle name="Normal 40 4 2 5 3" xfId="5308"/>
    <cellStyle name="Normal 40 4 2 5 3 2" xfId="36916"/>
    <cellStyle name="Normal 40 4 2 5 3 3" xfId="24059"/>
    <cellStyle name="Normal 40 4 2 5 3 4" xfId="14684"/>
    <cellStyle name="Normal 40 4 2 5 4" xfId="19679"/>
    <cellStyle name="Normal 40 4 2 5 5" xfId="29055"/>
    <cellStyle name="Normal 40 4 2 5 6" xfId="32779"/>
    <cellStyle name="Normal 40 4 2 5 7" xfId="10545"/>
    <cellStyle name="Normal 40 4 2 6" xfId="1210"/>
    <cellStyle name="Normal 40 4 2 6 2" xfId="6689"/>
    <cellStyle name="Normal 40 4 2 6 2 2" xfId="38295"/>
    <cellStyle name="Normal 40 4 2 6 2 3" xfId="25438"/>
    <cellStyle name="Normal 40 4 2 6 2 4" xfId="16063"/>
    <cellStyle name="Normal 40 4 2 6 3" xfId="4263"/>
    <cellStyle name="Normal 40 4 2 6 3 2" xfId="35877"/>
    <cellStyle name="Normal 40 4 2 6 3 3" xfId="23019"/>
    <cellStyle name="Normal 40 4 2 6 3 4" xfId="13644"/>
    <cellStyle name="Normal 40 4 2 6 4" xfId="19794"/>
    <cellStyle name="Normal 40 4 2 6 5" xfId="29170"/>
    <cellStyle name="Normal 40 4 2 6 6" xfId="32894"/>
    <cellStyle name="Normal 40 4 2 6 7" xfId="10660"/>
    <cellStyle name="Normal 40 4 2 7" xfId="1325"/>
    <cellStyle name="Normal 40 4 2 7 2" xfId="5519"/>
    <cellStyle name="Normal 40 4 2 7 2 2" xfId="37127"/>
    <cellStyle name="Normal 40 4 2 7 2 3" xfId="24270"/>
    <cellStyle name="Normal 40 4 2 7 2 4" xfId="14895"/>
    <cellStyle name="Normal 40 4 2 7 3" xfId="19908"/>
    <cellStyle name="Normal 40 4 2 7 4" xfId="29284"/>
    <cellStyle name="Normal 40 4 2 7 5" xfId="33008"/>
    <cellStyle name="Normal 40 4 2 7 6" xfId="10774"/>
    <cellStyle name="Normal 40 4 2 8" xfId="1440"/>
    <cellStyle name="Normal 40 4 2 8 2" xfId="6971"/>
    <cellStyle name="Normal 40 4 2 8 2 2" xfId="38577"/>
    <cellStyle name="Normal 40 4 2 8 2 3" xfId="25720"/>
    <cellStyle name="Normal 40 4 2 8 2 4" xfId="16345"/>
    <cellStyle name="Normal 40 4 2 8 3" xfId="20022"/>
    <cellStyle name="Normal 40 4 2 8 4" xfId="29398"/>
    <cellStyle name="Normal 40 4 2 8 5" xfId="33122"/>
    <cellStyle name="Normal 40 4 2 8 6" xfId="10888"/>
    <cellStyle name="Normal 40 4 2 9" xfId="1555"/>
    <cellStyle name="Normal 40 4 2 9 2" xfId="6627"/>
    <cellStyle name="Normal 40 4 2 9 2 2" xfId="38235"/>
    <cellStyle name="Normal 40 4 2 9 2 3" xfId="25378"/>
    <cellStyle name="Normal 40 4 2 9 2 4" xfId="16003"/>
    <cellStyle name="Normal 40 4 2 9 3" xfId="20136"/>
    <cellStyle name="Normal 40 4 2 9 4" xfId="29512"/>
    <cellStyle name="Normal 40 4 2 9 5" xfId="33236"/>
    <cellStyle name="Normal 40 4 2 9 6" xfId="11002"/>
    <cellStyle name="Normal 40 4 20" xfId="2718"/>
    <cellStyle name="Normal 40 4 20 2" xfId="8189"/>
    <cellStyle name="Normal 40 4 20 2 2" xfId="39795"/>
    <cellStyle name="Normal 40 4 20 2 3" xfId="26938"/>
    <cellStyle name="Normal 40 4 20 2 4" xfId="17563"/>
    <cellStyle name="Normal 40 4 20 3" xfId="21285"/>
    <cellStyle name="Normal 40 4 20 4" xfId="30661"/>
    <cellStyle name="Normal 40 4 20 5" xfId="34384"/>
    <cellStyle name="Normal 40 4 20 6" xfId="12151"/>
    <cellStyle name="Normal 40 4 21" xfId="2833"/>
    <cellStyle name="Normal 40 4 21 2" xfId="8303"/>
    <cellStyle name="Normal 40 4 21 2 2" xfId="39909"/>
    <cellStyle name="Normal 40 4 21 2 3" xfId="27052"/>
    <cellStyle name="Normal 40 4 21 2 4" xfId="17677"/>
    <cellStyle name="Normal 40 4 21 3" xfId="21399"/>
    <cellStyle name="Normal 40 4 21 4" xfId="30775"/>
    <cellStyle name="Normal 40 4 21 5" xfId="34498"/>
    <cellStyle name="Normal 40 4 21 6" xfId="12265"/>
    <cellStyle name="Normal 40 4 22" xfId="2948"/>
    <cellStyle name="Normal 40 4 22 2" xfId="8417"/>
    <cellStyle name="Normal 40 4 22 2 2" xfId="40023"/>
    <cellStyle name="Normal 40 4 22 2 3" xfId="27166"/>
    <cellStyle name="Normal 40 4 22 2 4" xfId="17791"/>
    <cellStyle name="Normal 40 4 22 3" xfId="21513"/>
    <cellStyle name="Normal 40 4 22 4" xfId="30889"/>
    <cellStyle name="Normal 40 4 22 5" xfId="34612"/>
    <cellStyle name="Normal 40 4 22 6" xfId="12379"/>
    <cellStyle name="Normal 40 4 23" xfId="3063"/>
    <cellStyle name="Normal 40 4 23 2" xfId="8531"/>
    <cellStyle name="Normal 40 4 23 2 2" xfId="40137"/>
    <cellStyle name="Normal 40 4 23 2 3" xfId="27280"/>
    <cellStyle name="Normal 40 4 23 2 4" xfId="17905"/>
    <cellStyle name="Normal 40 4 23 3" xfId="21627"/>
    <cellStyle name="Normal 40 4 23 4" xfId="31003"/>
    <cellStyle name="Normal 40 4 23 5" xfId="34726"/>
    <cellStyle name="Normal 40 4 23 6" xfId="12493"/>
    <cellStyle name="Normal 40 4 24" xfId="3178"/>
    <cellStyle name="Normal 40 4 24 2" xfId="8645"/>
    <cellStyle name="Normal 40 4 24 2 2" xfId="40251"/>
    <cellStyle name="Normal 40 4 24 2 3" xfId="27394"/>
    <cellStyle name="Normal 40 4 24 2 4" xfId="18019"/>
    <cellStyle name="Normal 40 4 24 3" xfId="21741"/>
    <cellStyle name="Normal 40 4 24 4" xfId="31117"/>
    <cellStyle name="Normal 40 4 24 5" xfId="34840"/>
    <cellStyle name="Normal 40 4 24 6" xfId="12607"/>
    <cellStyle name="Normal 40 4 25" xfId="3293"/>
    <cellStyle name="Normal 40 4 25 2" xfId="8759"/>
    <cellStyle name="Normal 40 4 25 2 2" xfId="40365"/>
    <cellStyle name="Normal 40 4 25 2 3" xfId="27508"/>
    <cellStyle name="Normal 40 4 25 2 4" xfId="18133"/>
    <cellStyle name="Normal 40 4 25 3" xfId="21855"/>
    <cellStyle name="Normal 40 4 25 4" xfId="31231"/>
    <cellStyle name="Normal 40 4 25 5" xfId="34954"/>
    <cellStyle name="Normal 40 4 25 6" xfId="12721"/>
    <cellStyle name="Normal 40 4 26" xfId="3411"/>
    <cellStyle name="Normal 40 4 26 2" xfId="8876"/>
    <cellStyle name="Normal 40 4 26 2 2" xfId="40482"/>
    <cellStyle name="Normal 40 4 26 2 3" xfId="27625"/>
    <cellStyle name="Normal 40 4 26 2 4" xfId="18250"/>
    <cellStyle name="Normal 40 4 26 3" xfId="21972"/>
    <cellStyle name="Normal 40 4 26 4" xfId="31348"/>
    <cellStyle name="Normal 40 4 26 5" xfId="35071"/>
    <cellStyle name="Normal 40 4 26 6" xfId="12838"/>
    <cellStyle name="Normal 40 4 27" xfId="3531"/>
    <cellStyle name="Normal 40 4 27 2" xfId="8995"/>
    <cellStyle name="Normal 40 4 27 2 2" xfId="40601"/>
    <cellStyle name="Normal 40 4 27 2 3" xfId="27744"/>
    <cellStyle name="Normal 40 4 27 2 4" xfId="18369"/>
    <cellStyle name="Normal 40 4 27 3" xfId="22091"/>
    <cellStyle name="Normal 40 4 27 4" xfId="31467"/>
    <cellStyle name="Normal 40 4 27 5" xfId="35190"/>
    <cellStyle name="Normal 40 4 27 6" xfId="12957"/>
    <cellStyle name="Normal 40 4 28" xfId="3663"/>
    <cellStyle name="Normal 40 4 28 2" xfId="9126"/>
    <cellStyle name="Normal 40 4 28 2 2" xfId="40732"/>
    <cellStyle name="Normal 40 4 28 2 3" xfId="27875"/>
    <cellStyle name="Normal 40 4 28 2 4" xfId="18500"/>
    <cellStyle name="Normal 40 4 28 3" xfId="22222"/>
    <cellStyle name="Normal 40 4 28 4" xfId="31598"/>
    <cellStyle name="Normal 40 4 28 5" xfId="35321"/>
    <cellStyle name="Normal 40 4 28 6" xfId="13088"/>
    <cellStyle name="Normal 40 4 29" xfId="3779"/>
    <cellStyle name="Normal 40 4 29 2" xfId="9241"/>
    <cellStyle name="Normal 40 4 29 2 2" xfId="40847"/>
    <cellStyle name="Normal 40 4 29 2 3" xfId="27990"/>
    <cellStyle name="Normal 40 4 29 2 4" xfId="18615"/>
    <cellStyle name="Normal 40 4 29 3" xfId="22337"/>
    <cellStyle name="Normal 40 4 29 4" xfId="31713"/>
    <cellStyle name="Normal 40 4 29 5" xfId="35436"/>
    <cellStyle name="Normal 40 4 29 6" xfId="13203"/>
    <cellStyle name="Normal 40 4 3" xfId="257"/>
    <cellStyle name="Normal 40 4 3 2" xfId="620"/>
    <cellStyle name="Normal 40 4 3 2 2" xfId="5314"/>
    <cellStyle name="Normal 40 4 3 2 2 2" xfId="6572"/>
    <cellStyle name="Normal 40 4 3 2 2 2 2" xfId="38180"/>
    <cellStyle name="Normal 40 4 3 2 2 2 3" xfId="25323"/>
    <cellStyle name="Normal 40 4 3 2 2 2 4" xfId="15948"/>
    <cellStyle name="Normal 40 4 3 2 2 3" xfId="36922"/>
    <cellStyle name="Normal 40 4 3 2 2 4" xfId="24065"/>
    <cellStyle name="Normal 40 4 3 2 2 5" xfId="14690"/>
    <cellStyle name="Normal 40 4 3 2 3" xfId="5870"/>
    <cellStyle name="Normal 40 4 3 2 3 2" xfId="37478"/>
    <cellStyle name="Normal 40 4 3 2 3 3" xfId="24621"/>
    <cellStyle name="Normal 40 4 3 2 3 4" xfId="15246"/>
    <cellStyle name="Normal 40 4 3 2 4" xfId="4610"/>
    <cellStyle name="Normal 40 4 3 2 4 2" xfId="36224"/>
    <cellStyle name="Normal 40 4 3 2 4 3" xfId="23366"/>
    <cellStyle name="Normal 40 4 3 2 4 4" xfId="13991"/>
    <cellStyle name="Normal 40 4 3 2 5" xfId="32308"/>
    <cellStyle name="Normal 40 4 3 2 6" xfId="22706"/>
    <cellStyle name="Normal 40 4 3 2 7" xfId="10075"/>
    <cellStyle name="Normal 40 4 3 3" xfId="5313"/>
    <cellStyle name="Normal 40 4 3 3 2" xfId="6571"/>
    <cellStyle name="Normal 40 4 3 3 2 2" xfId="38179"/>
    <cellStyle name="Normal 40 4 3 3 2 3" xfId="25322"/>
    <cellStyle name="Normal 40 4 3 3 2 4" xfId="15947"/>
    <cellStyle name="Normal 40 4 3 3 3" xfId="36921"/>
    <cellStyle name="Normal 40 4 3 3 4" xfId="24064"/>
    <cellStyle name="Normal 40 4 3 3 5" xfId="14689"/>
    <cellStyle name="Normal 40 4 3 4" xfId="5555"/>
    <cellStyle name="Normal 40 4 3 4 2" xfId="37163"/>
    <cellStyle name="Normal 40 4 3 4 3" xfId="24306"/>
    <cellStyle name="Normal 40 4 3 4 4" xfId="14931"/>
    <cellStyle name="Normal 40 4 3 5" xfId="4296"/>
    <cellStyle name="Normal 40 4 3 5 2" xfId="35910"/>
    <cellStyle name="Normal 40 4 3 5 3" xfId="23052"/>
    <cellStyle name="Normal 40 4 3 5 4" xfId="13677"/>
    <cellStyle name="Normal 40 4 3 6" xfId="19209"/>
    <cellStyle name="Normal 40 4 3 7" xfId="28585"/>
    <cellStyle name="Normal 40 4 3 8" xfId="32067"/>
    <cellStyle name="Normal 40 4 3 9" xfId="9715"/>
    <cellStyle name="Normal 40 4 30" xfId="3894"/>
    <cellStyle name="Normal 40 4 30 2" xfId="9355"/>
    <cellStyle name="Normal 40 4 30 2 2" xfId="40961"/>
    <cellStyle name="Normal 40 4 30 2 3" xfId="28104"/>
    <cellStyle name="Normal 40 4 30 2 4" xfId="18729"/>
    <cellStyle name="Normal 40 4 30 3" xfId="22451"/>
    <cellStyle name="Normal 40 4 30 4" xfId="31827"/>
    <cellStyle name="Normal 40 4 30 5" xfId="35550"/>
    <cellStyle name="Normal 40 4 30 6" xfId="13317"/>
    <cellStyle name="Normal 40 4 31" xfId="498"/>
    <cellStyle name="Normal 40 4 31 2" xfId="9475"/>
    <cellStyle name="Normal 40 4 31 2 2" xfId="41081"/>
    <cellStyle name="Normal 40 4 31 2 3" xfId="28224"/>
    <cellStyle name="Normal 40 4 31 2 4" xfId="18849"/>
    <cellStyle name="Normal 40 4 31 3" xfId="22571"/>
    <cellStyle name="Normal 40 4 31 4" xfId="28465"/>
    <cellStyle name="Normal 40 4 31 5" xfId="32429"/>
    <cellStyle name="Normal 40 4 31 6" xfId="9955"/>
    <cellStyle name="Normal 40 4 32" xfId="377"/>
    <cellStyle name="Normal 40 4 32 2" xfId="6649"/>
    <cellStyle name="Normal 40 4 32 2 2" xfId="38257"/>
    <cellStyle name="Normal 40 4 32 2 3" xfId="25400"/>
    <cellStyle name="Normal 40 4 32 2 4" xfId="16025"/>
    <cellStyle name="Normal 40 4 32 3" xfId="19089"/>
    <cellStyle name="Normal 40 4 32 4" xfId="9835"/>
    <cellStyle name="Normal 40 4 33" xfId="4059"/>
    <cellStyle name="Normal 40 4 33 2" xfId="35673"/>
    <cellStyle name="Normal 40 4 33 3" xfId="22815"/>
    <cellStyle name="Normal 40 4 33 4" xfId="13440"/>
    <cellStyle name="Normal 40 4 34" xfId="18969"/>
    <cellStyle name="Normal 40 4 35" xfId="28345"/>
    <cellStyle name="Normal 40 4 36" xfId="31947"/>
    <cellStyle name="Normal 40 4 37" xfId="9595"/>
    <cellStyle name="Normal 40 4 4" xfId="774"/>
    <cellStyle name="Normal 40 4 4 2" xfId="5315"/>
    <cellStyle name="Normal 40 4 4 2 2" xfId="6573"/>
    <cellStyle name="Normal 40 4 4 2 2 2" xfId="38181"/>
    <cellStyle name="Normal 40 4 4 2 2 3" xfId="25324"/>
    <cellStyle name="Normal 40 4 4 2 2 4" xfId="15949"/>
    <cellStyle name="Normal 40 4 4 2 3" xfId="36923"/>
    <cellStyle name="Normal 40 4 4 2 4" xfId="24066"/>
    <cellStyle name="Normal 40 4 4 2 5" xfId="14691"/>
    <cellStyle name="Normal 40 4 4 3" xfId="5871"/>
    <cellStyle name="Normal 40 4 4 3 2" xfId="37479"/>
    <cellStyle name="Normal 40 4 4 3 3" xfId="24622"/>
    <cellStyle name="Normal 40 4 4 3 4" xfId="15247"/>
    <cellStyle name="Normal 40 4 4 4" xfId="4611"/>
    <cellStyle name="Normal 40 4 4 4 2" xfId="36225"/>
    <cellStyle name="Normal 40 4 4 4 3" xfId="23367"/>
    <cellStyle name="Normal 40 4 4 4 4" xfId="13992"/>
    <cellStyle name="Normal 40 4 4 5" xfId="19361"/>
    <cellStyle name="Normal 40 4 4 6" xfId="28737"/>
    <cellStyle name="Normal 40 4 4 7" xfId="32188"/>
    <cellStyle name="Normal 40 4 4 8" xfId="10227"/>
    <cellStyle name="Normal 40 4 5" xfId="891"/>
    <cellStyle name="Normal 40 4 5 2" xfId="5316"/>
    <cellStyle name="Normal 40 4 5 2 2" xfId="6574"/>
    <cellStyle name="Normal 40 4 5 2 2 2" xfId="38182"/>
    <cellStyle name="Normal 40 4 5 2 2 3" xfId="25325"/>
    <cellStyle name="Normal 40 4 5 2 2 4" xfId="15950"/>
    <cellStyle name="Normal 40 4 5 2 3" xfId="36924"/>
    <cellStyle name="Normal 40 4 5 2 4" xfId="24067"/>
    <cellStyle name="Normal 40 4 5 2 5" xfId="14692"/>
    <cellStyle name="Normal 40 4 5 3" xfId="5920"/>
    <cellStyle name="Normal 40 4 5 3 2" xfId="37528"/>
    <cellStyle name="Normal 40 4 5 3 3" xfId="24671"/>
    <cellStyle name="Normal 40 4 5 3 4" xfId="15296"/>
    <cellStyle name="Normal 40 4 5 4" xfId="4661"/>
    <cellStyle name="Normal 40 4 5 4 2" xfId="36272"/>
    <cellStyle name="Normal 40 4 5 4 3" xfId="23415"/>
    <cellStyle name="Normal 40 4 5 4 4" xfId="14040"/>
    <cellStyle name="Normal 40 4 5 5" xfId="19477"/>
    <cellStyle name="Normal 40 4 5 6" xfId="28853"/>
    <cellStyle name="Normal 40 4 5 7" xfId="32577"/>
    <cellStyle name="Normal 40 4 5 8" xfId="10343"/>
    <cellStyle name="Normal 40 4 6" xfId="1007"/>
    <cellStyle name="Normal 40 4 6 2" xfId="6565"/>
    <cellStyle name="Normal 40 4 6 2 2" xfId="38173"/>
    <cellStyle name="Normal 40 4 6 2 3" xfId="25316"/>
    <cellStyle name="Normal 40 4 6 2 4" xfId="15941"/>
    <cellStyle name="Normal 40 4 6 3" xfId="5307"/>
    <cellStyle name="Normal 40 4 6 3 2" xfId="36915"/>
    <cellStyle name="Normal 40 4 6 3 3" xfId="24058"/>
    <cellStyle name="Normal 40 4 6 3 4" xfId="14683"/>
    <cellStyle name="Normal 40 4 6 4" xfId="19592"/>
    <cellStyle name="Normal 40 4 6 5" xfId="28968"/>
    <cellStyle name="Normal 40 4 6 6" xfId="32692"/>
    <cellStyle name="Normal 40 4 6 7" xfId="10458"/>
    <cellStyle name="Normal 40 4 7" xfId="1123"/>
    <cellStyle name="Normal 40 4 7 2" xfId="6638"/>
    <cellStyle name="Normal 40 4 7 2 2" xfId="38246"/>
    <cellStyle name="Normal 40 4 7 2 3" xfId="25389"/>
    <cellStyle name="Normal 40 4 7 2 4" xfId="16014"/>
    <cellStyle name="Normal 40 4 7 3" xfId="4176"/>
    <cellStyle name="Normal 40 4 7 3 2" xfId="35790"/>
    <cellStyle name="Normal 40 4 7 3 3" xfId="22932"/>
    <cellStyle name="Normal 40 4 7 3 4" xfId="13557"/>
    <cellStyle name="Normal 40 4 7 4" xfId="19707"/>
    <cellStyle name="Normal 40 4 7 5" xfId="29083"/>
    <cellStyle name="Normal 40 4 7 6" xfId="32807"/>
    <cellStyle name="Normal 40 4 7 7" xfId="10573"/>
    <cellStyle name="Normal 40 4 8" xfId="1238"/>
    <cellStyle name="Normal 40 4 8 2" xfId="5432"/>
    <cellStyle name="Normal 40 4 8 2 2" xfId="37040"/>
    <cellStyle name="Normal 40 4 8 2 3" xfId="24183"/>
    <cellStyle name="Normal 40 4 8 2 4" xfId="14808"/>
    <cellStyle name="Normal 40 4 8 3" xfId="19821"/>
    <cellStyle name="Normal 40 4 8 4" xfId="29197"/>
    <cellStyle name="Normal 40 4 8 5" xfId="32921"/>
    <cellStyle name="Normal 40 4 8 6" xfId="10687"/>
    <cellStyle name="Normal 40 4 9" xfId="1353"/>
    <cellStyle name="Normal 40 4 9 2" xfId="6925"/>
    <cellStyle name="Normal 40 4 9 2 2" xfId="38531"/>
    <cellStyle name="Normal 40 4 9 2 3" xfId="25674"/>
    <cellStyle name="Normal 40 4 9 2 4" xfId="16299"/>
    <cellStyle name="Normal 40 4 9 3" xfId="19935"/>
    <cellStyle name="Normal 40 4 9 4" xfId="29311"/>
    <cellStyle name="Normal 40 4 9 5" xfId="33035"/>
    <cellStyle name="Normal 40 4 9 6" xfId="10801"/>
    <cellStyle name="Normal 40 40" xfId="18944"/>
    <cellStyle name="Normal 40 41" xfId="28320"/>
    <cellStyle name="Normal 40 42" xfId="31922"/>
    <cellStyle name="Normal 40 43" xfId="9570"/>
    <cellStyle name="Normal 40 5" xfId="143"/>
    <cellStyle name="Normal 40 5 10" xfId="1475"/>
    <cellStyle name="Normal 40 5 10 2" xfId="6879"/>
    <cellStyle name="Normal 40 5 10 2 2" xfId="38485"/>
    <cellStyle name="Normal 40 5 10 2 3" xfId="25628"/>
    <cellStyle name="Normal 40 5 10 2 4" xfId="16253"/>
    <cellStyle name="Normal 40 5 10 3" xfId="20056"/>
    <cellStyle name="Normal 40 5 10 4" xfId="29432"/>
    <cellStyle name="Normal 40 5 10 5" xfId="33156"/>
    <cellStyle name="Normal 40 5 10 6" xfId="10922"/>
    <cellStyle name="Normal 40 5 11" xfId="1607"/>
    <cellStyle name="Normal 40 5 11 2" xfId="7087"/>
    <cellStyle name="Normal 40 5 11 2 2" xfId="38693"/>
    <cellStyle name="Normal 40 5 11 2 3" xfId="25836"/>
    <cellStyle name="Normal 40 5 11 2 4" xfId="16461"/>
    <cellStyle name="Normal 40 5 11 3" xfId="20183"/>
    <cellStyle name="Normal 40 5 11 4" xfId="29559"/>
    <cellStyle name="Normal 40 5 11 5" xfId="33282"/>
    <cellStyle name="Normal 40 5 11 6" xfId="11049"/>
    <cellStyle name="Normal 40 5 12" xfId="1723"/>
    <cellStyle name="Normal 40 5 12 2" xfId="7202"/>
    <cellStyle name="Normal 40 5 12 2 2" xfId="38808"/>
    <cellStyle name="Normal 40 5 12 2 3" xfId="25951"/>
    <cellStyle name="Normal 40 5 12 2 4" xfId="16576"/>
    <cellStyle name="Normal 40 5 12 3" xfId="20298"/>
    <cellStyle name="Normal 40 5 12 4" xfId="29674"/>
    <cellStyle name="Normal 40 5 12 5" xfId="33397"/>
    <cellStyle name="Normal 40 5 12 6" xfId="11164"/>
    <cellStyle name="Normal 40 5 13" xfId="1897"/>
    <cellStyle name="Normal 40 5 13 2" xfId="7375"/>
    <cellStyle name="Normal 40 5 13 2 2" xfId="38981"/>
    <cellStyle name="Normal 40 5 13 2 3" xfId="26124"/>
    <cellStyle name="Normal 40 5 13 2 4" xfId="16749"/>
    <cellStyle name="Normal 40 5 13 3" xfId="20471"/>
    <cellStyle name="Normal 40 5 13 4" xfId="29847"/>
    <cellStyle name="Normal 40 5 13 5" xfId="33570"/>
    <cellStyle name="Normal 40 5 13 6" xfId="11337"/>
    <cellStyle name="Normal 40 5 14" xfId="2015"/>
    <cellStyle name="Normal 40 5 14 2" xfId="7492"/>
    <cellStyle name="Normal 40 5 14 2 2" xfId="39098"/>
    <cellStyle name="Normal 40 5 14 2 3" xfId="26241"/>
    <cellStyle name="Normal 40 5 14 2 4" xfId="16866"/>
    <cellStyle name="Normal 40 5 14 3" xfId="20588"/>
    <cellStyle name="Normal 40 5 14 4" xfId="29964"/>
    <cellStyle name="Normal 40 5 14 5" xfId="33687"/>
    <cellStyle name="Normal 40 5 14 6" xfId="11454"/>
    <cellStyle name="Normal 40 5 15" xfId="2132"/>
    <cellStyle name="Normal 40 5 15 2" xfId="7608"/>
    <cellStyle name="Normal 40 5 15 2 2" xfId="39214"/>
    <cellStyle name="Normal 40 5 15 2 3" xfId="26357"/>
    <cellStyle name="Normal 40 5 15 2 4" xfId="16982"/>
    <cellStyle name="Normal 40 5 15 3" xfId="20704"/>
    <cellStyle name="Normal 40 5 15 4" xfId="30080"/>
    <cellStyle name="Normal 40 5 15 5" xfId="33803"/>
    <cellStyle name="Normal 40 5 15 6" xfId="11570"/>
    <cellStyle name="Normal 40 5 16" xfId="2251"/>
    <cellStyle name="Normal 40 5 16 2" xfId="7726"/>
    <cellStyle name="Normal 40 5 16 2 2" xfId="39332"/>
    <cellStyle name="Normal 40 5 16 2 3" xfId="26475"/>
    <cellStyle name="Normal 40 5 16 2 4" xfId="17100"/>
    <cellStyle name="Normal 40 5 16 3" xfId="20822"/>
    <cellStyle name="Normal 40 5 16 4" xfId="30198"/>
    <cellStyle name="Normal 40 5 16 5" xfId="33921"/>
    <cellStyle name="Normal 40 5 16 6" xfId="11688"/>
    <cellStyle name="Normal 40 5 17" xfId="2370"/>
    <cellStyle name="Normal 40 5 17 2" xfId="7844"/>
    <cellStyle name="Normal 40 5 17 2 2" xfId="39450"/>
    <cellStyle name="Normal 40 5 17 2 3" xfId="26593"/>
    <cellStyle name="Normal 40 5 17 2 4" xfId="17218"/>
    <cellStyle name="Normal 40 5 17 3" xfId="20940"/>
    <cellStyle name="Normal 40 5 17 4" xfId="30316"/>
    <cellStyle name="Normal 40 5 17 5" xfId="34039"/>
    <cellStyle name="Normal 40 5 17 6" xfId="11806"/>
    <cellStyle name="Normal 40 5 18" xfId="2487"/>
    <cellStyle name="Normal 40 5 18 2" xfId="7960"/>
    <cellStyle name="Normal 40 5 18 2 2" xfId="39566"/>
    <cellStyle name="Normal 40 5 18 2 3" xfId="26709"/>
    <cellStyle name="Normal 40 5 18 2 4" xfId="17334"/>
    <cellStyle name="Normal 40 5 18 3" xfId="21056"/>
    <cellStyle name="Normal 40 5 18 4" xfId="30432"/>
    <cellStyle name="Normal 40 5 18 5" xfId="34155"/>
    <cellStyle name="Normal 40 5 18 6" xfId="11922"/>
    <cellStyle name="Normal 40 5 19" xfId="2605"/>
    <cellStyle name="Normal 40 5 19 2" xfId="8077"/>
    <cellStyle name="Normal 40 5 19 2 2" xfId="39683"/>
    <cellStyle name="Normal 40 5 19 2 3" xfId="26826"/>
    <cellStyle name="Normal 40 5 19 2 4" xfId="17451"/>
    <cellStyle name="Normal 40 5 19 3" xfId="21173"/>
    <cellStyle name="Normal 40 5 19 4" xfId="30549"/>
    <cellStyle name="Normal 40 5 19 5" xfId="34272"/>
    <cellStyle name="Normal 40 5 19 6" xfId="12039"/>
    <cellStyle name="Normal 40 5 2" xfId="224"/>
    <cellStyle name="Normal 40 5 2 10" xfId="1688"/>
    <cellStyle name="Normal 40 5 2 10 2" xfId="7168"/>
    <cellStyle name="Normal 40 5 2 10 2 2" xfId="38774"/>
    <cellStyle name="Normal 40 5 2 10 2 3" xfId="25917"/>
    <cellStyle name="Normal 40 5 2 10 2 4" xfId="16542"/>
    <cellStyle name="Normal 40 5 2 10 3" xfId="20264"/>
    <cellStyle name="Normal 40 5 2 10 4" xfId="29640"/>
    <cellStyle name="Normal 40 5 2 10 5" xfId="33363"/>
    <cellStyle name="Normal 40 5 2 10 6" xfId="11130"/>
    <cellStyle name="Normal 40 5 2 11" xfId="1804"/>
    <cellStyle name="Normal 40 5 2 11 2" xfId="7283"/>
    <cellStyle name="Normal 40 5 2 11 2 2" xfId="38889"/>
    <cellStyle name="Normal 40 5 2 11 2 3" xfId="26032"/>
    <cellStyle name="Normal 40 5 2 11 2 4" xfId="16657"/>
    <cellStyle name="Normal 40 5 2 11 3" xfId="20379"/>
    <cellStyle name="Normal 40 5 2 11 4" xfId="29755"/>
    <cellStyle name="Normal 40 5 2 11 5" xfId="33478"/>
    <cellStyle name="Normal 40 5 2 11 6" xfId="11245"/>
    <cellStyle name="Normal 40 5 2 12" xfId="1978"/>
    <cellStyle name="Normal 40 5 2 12 2" xfId="7456"/>
    <cellStyle name="Normal 40 5 2 12 2 2" xfId="39062"/>
    <cellStyle name="Normal 40 5 2 12 2 3" xfId="26205"/>
    <cellStyle name="Normal 40 5 2 12 2 4" xfId="16830"/>
    <cellStyle name="Normal 40 5 2 12 3" xfId="20552"/>
    <cellStyle name="Normal 40 5 2 12 4" xfId="29928"/>
    <cellStyle name="Normal 40 5 2 12 5" xfId="33651"/>
    <cellStyle name="Normal 40 5 2 12 6" xfId="11418"/>
    <cellStyle name="Normal 40 5 2 13" xfId="2096"/>
    <cellStyle name="Normal 40 5 2 13 2" xfId="7573"/>
    <cellStyle name="Normal 40 5 2 13 2 2" xfId="39179"/>
    <cellStyle name="Normal 40 5 2 13 2 3" xfId="26322"/>
    <cellStyle name="Normal 40 5 2 13 2 4" xfId="16947"/>
    <cellStyle name="Normal 40 5 2 13 3" xfId="20669"/>
    <cellStyle name="Normal 40 5 2 13 4" xfId="30045"/>
    <cellStyle name="Normal 40 5 2 13 5" xfId="33768"/>
    <cellStyle name="Normal 40 5 2 13 6" xfId="11535"/>
    <cellStyle name="Normal 40 5 2 14" xfId="2213"/>
    <cellStyle name="Normal 40 5 2 14 2" xfId="7689"/>
    <cellStyle name="Normal 40 5 2 14 2 2" xfId="39295"/>
    <cellStyle name="Normal 40 5 2 14 2 3" xfId="26438"/>
    <cellStyle name="Normal 40 5 2 14 2 4" xfId="17063"/>
    <cellStyle name="Normal 40 5 2 14 3" xfId="20785"/>
    <cellStyle name="Normal 40 5 2 14 4" xfId="30161"/>
    <cellStyle name="Normal 40 5 2 14 5" xfId="33884"/>
    <cellStyle name="Normal 40 5 2 14 6" xfId="11651"/>
    <cellStyle name="Normal 40 5 2 15" xfId="2332"/>
    <cellStyle name="Normal 40 5 2 15 2" xfId="7807"/>
    <cellStyle name="Normal 40 5 2 15 2 2" xfId="39413"/>
    <cellStyle name="Normal 40 5 2 15 2 3" xfId="26556"/>
    <cellStyle name="Normal 40 5 2 15 2 4" xfId="17181"/>
    <cellStyle name="Normal 40 5 2 15 3" xfId="20903"/>
    <cellStyle name="Normal 40 5 2 15 4" xfId="30279"/>
    <cellStyle name="Normal 40 5 2 15 5" xfId="34002"/>
    <cellStyle name="Normal 40 5 2 15 6" xfId="11769"/>
    <cellStyle name="Normal 40 5 2 16" xfId="2451"/>
    <cellStyle name="Normal 40 5 2 16 2" xfId="7925"/>
    <cellStyle name="Normal 40 5 2 16 2 2" xfId="39531"/>
    <cellStyle name="Normal 40 5 2 16 2 3" xfId="26674"/>
    <cellStyle name="Normal 40 5 2 16 2 4" xfId="17299"/>
    <cellStyle name="Normal 40 5 2 16 3" xfId="21021"/>
    <cellStyle name="Normal 40 5 2 16 4" xfId="30397"/>
    <cellStyle name="Normal 40 5 2 16 5" xfId="34120"/>
    <cellStyle name="Normal 40 5 2 16 6" xfId="11887"/>
    <cellStyle name="Normal 40 5 2 17" xfId="2568"/>
    <cellStyle name="Normal 40 5 2 17 2" xfId="8041"/>
    <cellStyle name="Normal 40 5 2 17 2 2" xfId="39647"/>
    <cellStyle name="Normal 40 5 2 17 2 3" xfId="26790"/>
    <cellStyle name="Normal 40 5 2 17 2 4" xfId="17415"/>
    <cellStyle name="Normal 40 5 2 17 3" xfId="21137"/>
    <cellStyle name="Normal 40 5 2 17 4" xfId="30513"/>
    <cellStyle name="Normal 40 5 2 17 5" xfId="34236"/>
    <cellStyle name="Normal 40 5 2 17 6" xfId="12003"/>
    <cellStyle name="Normal 40 5 2 18" xfId="2686"/>
    <cellStyle name="Normal 40 5 2 18 2" xfId="8158"/>
    <cellStyle name="Normal 40 5 2 18 2 2" xfId="39764"/>
    <cellStyle name="Normal 40 5 2 18 2 3" xfId="26907"/>
    <cellStyle name="Normal 40 5 2 18 2 4" xfId="17532"/>
    <cellStyle name="Normal 40 5 2 18 3" xfId="21254"/>
    <cellStyle name="Normal 40 5 2 18 4" xfId="30630"/>
    <cellStyle name="Normal 40 5 2 18 5" xfId="34353"/>
    <cellStyle name="Normal 40 5 2 18 6" xfId="12120"/>
    <cellStyle name="Normal 40 5 2 19" xfId="2806"/>
    <cellStyle name="Normal 40 5 2 19 2" xfId="8277"/>
    <cellStyle name="Normal 40 5 2 19 2 2" xfId="39883"/>
    <cellStyle name="Normal 40 5 2 19 2 3" xfId="27026"/>
    <cellStyle name="Normal 40 5 2 19 2 4" xfId="17651"/>
    <cellStyle name="Normal 40 5 2 19 3" xfId="21373"/>
    <cellStyle name="Normal 40 5 2 19 4" xfId="30749"/>
    <cellStyle name="Normal 40 5 2 19 5" xfId="34472"/>
    <cellStyle name="Normal 40 5 2 19 6" xfId="12239"/>
    <cellStyle name="Normal 40 5 2 2" xfId="345"/>
    <cellStyle name="Normal 40 5 2 2 2" xfId="688"/>
    <cellStyle name="Normal 40 5 2 2 2 2" xfId="5320"/>
    <cellStyle name="Normal 40 5 2 2 2 2 2" xfId="6578"/>
    <cellStyle name="Normal 40 5 2 2 2 2 2 2" xfId="38186"/>
    <cellStyle name="Normal 40 5 2 2 2 2 2 3" xfId="25329"/>
    <cellStyle name="Normal 40 5 2 2 2 2 2 4" xfId="15954"/>
    <cellStyle name="Normal 40 5 2 2 2 2 3" xfId="36928"/>
    <cellStyle name="Normal 40 5 2 2 2 2 4" xfId="24071"/>
    <cellStyle name="Normal 40 5 2 2 2 2 5" xfId="14696"/>
    <cellStyle name="Normal 40 5 2 2 2 3" xfId="5872"/>
    <cellStyle name="Normal 40 5 2 2 2 3 2" xfId="37480"/>
    <cellStyle name="Normal 40 5 2 2 2 3 3" xfId="24623"/>
    <cellStyle name="Normal 40 5 2 2 2 3 4" xfId="15248"/>
    <cellStyle name="Normal 40 5 2 2 2 4" xfId="4612"/>
    <cellStyle name="Normal 40 5 2 2 2 4 2" xfId="36226"/>
    <cellStyle name="Normal 40 5 2 2 2 4 3" xfId="23368"/>
    <cellStyle name="Normal 40 5 2 2 2 4 4" xfId="13993"/>
    <cellStyle name="Normal 40 5 2 2 2 5" xfId="32396"/>
    <cellStyle name="Normal 40 5 2 2 2 6" xfId="22713"/>
    <cellStyle name="Normal 40 5 2 2 2 7" xfId="10142"/>
    <cellStyle name="Normal 40 5 2 2 3" xfId="5319"/>
    <cellStyle name="Normal 40 5 2 2 3 2" xfId="6577"/>
    <cellStyle name="Normal 40 5 2 2 3 2 2" xfId="38185"/>
    <cellStyle name="Normal 40 5 2 2 3 2 3" xfId="25328"/>
    <cellStyle name="Normal 40 5 2 2 3 2 4" xfId="15953"/>
    <cellStyle name="Normal 40 5 2 2 3 3" xfId="36927"/>
    <cellStyle name="Normal 40 5 2 2 3 4" xfId="24070"/>
    <cellStyle name="Normal 40 5 2 2 3 5" xfId="14695"/>
    <cellStyle name="Normal 40 5 2 2 4" xfId="5623"/>
    <cellStyle name="Normal 40 5 2 2 4 2" xfId="37231"/>
    <cellStyle name="Normal 40 5 2 2 4 3" xfId="24374"/>
    <cellStyle name="Normal 40 5 2 2 4 4" xfId="14999"/>
    <cellStyle name="Normal 40 5 2 2 5" xfId="4363"/>
    <cellStyle name="Normal 40 5 2 2 5 2" xfId="35977"/>
    <cellStyle name="Normal 40 5 2 2 5 3" xfId="23119"/>
    <cellStyle name="Normal 40 5 2 2 5 4" xfId="13744"/>
    <cellStyle name="Normal 40 5 2 2 6" xfId="19276"/>
    <cellStyle name="Normal 40 5 2 2 7" xfId="28652"/>
    <cellStyle name="Normal 40 5 2 2 8" xfId="32155"/>
    <cellStyle name="Normal 40 5 2 2 9" xfId="9803"/>
    <cellStyle name="Normal 40 5 2 20" xfId="2921"/>
    <cellStyle name="Normal 40 5 2 20 2" xfId="8391"/>
    <cellStyle name="Normal 40 5 2 20 2 2" xfId="39997"/>
    <cellStyle name="Normal 40 5 2 20 2 3" xfId="27140"/>
    <cellStyle name="Normal 40 5 2 20 2 4" xfId="17765"/>
    <cellStyle name="Normal 40 5 2 20 3" xfId="21487"/>
    <cellStyle name="Normal 40 5 2 20 4" xfId="30863"/>
    <cellStyle name="Normal 40 5 2 20 5" xfId="34586"/>
    <cellStyle name="Normal 40 5 2 20 6" xfId="12353"/>
    <cellStyle name="Normal 40 5 2 21" xfId="3036"/>
    <cellStyle name="Normal 40 5 2 21 2" xfId="8505"/>
    <cellStyle name="Normal 40 5 2 21 2 2" xfId="40111"/>
    <cellStyle name="Normal 40 5 2 21 2 3" xfId="27254"/>
    <cellStyle name="Normal 40 5 2 21 2 4" xfId="17879"/>
    <cellStyle name="Normal 40 5 2 21 3" xfId="21601"/>
    <cellStyle name="Normal 40 5 2 21 4" xfId="30977"/>
    <cellStyle name="Normal 40 5 2 21 5" xfId="34700"/>
    <cellStyle name="Normal 40 5 2 21 6" xfId="12467"/>
    <cellStyle name="Normal 40 5 2 22" xfId="3151"/>
    <cellStyle name="Normal 40 5 2 22 2" xfId="8619"/>
    <cellStyle name="Normal 40 5 2 22 2 2" xfId="40225"/>
    <cellStyle name="Normal 40 5 2 22 2 3" xfId="27368"/>
    <cellStyle name="Normal 40 5 2 22 2 4" xfId="17993"/>
    <cellStyle name="Normal 40 5 2 22 3" xfId="21715"/>
    <cellStyle name="Normal 40 5 2 22 4" xfId="31091"/>
    <cellStyle name="Normal 40 5 2 22 5" xfId="34814"/>
    <cellStyle name="Normal 40 5 2 22 6" xfId="12581"/>
    <cellStyle name="Normal 40 5 2 23" xfId="3266"/>
    <cellStyle name="Normal 40 5 2 23 2" xfId="8733"/>
    <cellStyle name="Normal 40 5 2 23 2 2" xfId="40339"/>
    <cellStyle name="Normal 40 5 2 23 2 3" xfId="27482"/>
    <cellStyle name="Normal 40 5 2 23 2 4" xfId="18107"/>
    <cellStyle name="Normal 40 5 2 23 3" xfId="21829"/>
    <cellStyle name="Normal 40 5 2 23 4" xfId="31205"/>
    <cellStyle name="Normal 40 5 2 23 5" xfId="34928"/>
    <cellStyle name="Normal 40 5 2 23 6" xfId="12695"/>
    <cellStyle name="Normal 40 5 2 24" xfId="3381"/>
    <cellStyle name="Normal 40 5 2 24 2" xfId="8847"/>
    <cellStyle name="Normal 40 5 2 24 2 2" xfId="40453"/>
    <cellStyle name="Normal 40 5 2 24 2 3" xfId="27596"/>
    <cellStyle name="Normal 40 5 2 24 2 4" xfId="18221"/>
    <cellStyle name="Normal 40 5 2 24 3" xfId="21943"/>
    <cellStyle name="Normal 40 5 2 24 4" xfId="31319"/>
    <cellStyle name="Normal 40 5 2 24 5" xfId="35042"/>
    <cellStyle name="Normal 40 5 2 24 6" xfId="12809"/>
    <cellStyle name="Normal 40 5 2 25" xfId="3499"/>
    <cellStyle name="Normal 40 5 2 25 2" xfId="8964"/>
    <cellStyle name="Normal 40 5 2 25 2 2" xfId="40570"/>
    <cellStyle name="Normal 40 5 2 25 2 3" xfId="27713"/>
    <cellStyle name="Normal 40 5 2 25 2 4" xfId="18338"/>
    <cellStyle name="Normal 40 5 2 25 3" xfId="22060"/>
    <cellStyle name="Normal 40 5 2 25 4" xfId="31436"/>
    <cellStyle name="Normal 40 5 2 25 5" xfId="35159"/>
    <cellStyle name="Normal 40 5 2 25 6" xfId="12926"/>
    <cellStyle name="Normal 40 5 2 26" xfId="3619"/>
    <cellStyle name="Normal 40 5 2 26 2" xfId="9083"/>
    <cellStyle name="Normal 40 5 2 26 2 2" xfId="40689"/>
    <cellStyle name="Normal 40 5 2 26 2 3" xfId="27832"/>
    <cellStyle name="Normal 40 5 2 26 2 4" xfId="18457"/>
    <cellStyle name="Normal 40 5 2 26 3" xfId="22179"/>
    <cellStyle name="Normal 40 5 2 26 4" xfId="31555"/>
    <cellStyle name="Normal 40 5 2 26 5" xfId="35278"/>
    <cellStyle name="Normal 40 5 2 26 6" xfId="13045"/>
    <cellStyle name="Normal 40 5 2 27" xfId="3751"/>
    <cellStyle name="Normal 40 5 2 27 2" xfId="9214"/>
    <cellStyle name="Normal 40 5 2 27 2 2" xfId="40820"/>
    <cellStyle name="Normal 40 5 2 27 2 3" xfId="27963"/>
    <cellStyle name="Normal 40 5 2 27 2 4" xfId="18588"/>
    <cellStyle name="Normal 40 5 2 27 3" xfId="22310"/>
    <cellStyle name="Normal 40 5 2 27 4" xfId="31686"/>
    <cellStyle name="Normal 40 5 2 27 5" xfId="35409"/>
    <cellStyle name="Normal 40 5 2 27 6" xfId="13176"/>
    <cellStyle name="Normal 40 5 2 28" xfId="3867"/>
    <cellStyle name="Normal 40 5 2 28 2" xfId="9329"/>
    <cellStyle name="Normal 40 5 2 28 2 2" xfId="40935"/>
    <cellStyle name="Normal 40 5 2 28 2 3" xfId="28078"/>
    <cellStyle name="Normal 40 5 2 28 2 4" xfId="18703"/>
    <cellStyle name="Normal 40 5 2 28 3" xfId="22425"/>
    <cellStyle name="Normal 40 5 2 28 4" xfId="31801"/>
    <cellStyle name="Normal 40 5 2 28 5" xfId="35524"/>
    <cellStyle name="Normal 40 5 2 28 6" xfId="13291"/>
    <cellStyle name="Normal 40 5 2 29" xfId="3982"/>
    <cellStyle name="Normal 40 5 2 29 2" xfId="9443"/>
    <cellStyle name="Normal 40 5 2 29 2 2" xfId="41049"/>
    <cellStyle name="Normal 40 5 2 29 2 3" xfId="28192"/>
    <cellStyle name="Normal 40 5 2 29 2 4" xfId="18817"/>
    <cellStyle name="Normal 40 5 2 29 3" xfId="22539"/>
    <cellStyle name="Normal 40 5 2 29 4" xfId="31915"/>
    <cellStyle name="Normal 40 5 2 29 5" xfId="35638"/>
    <cellStyle name="Normal 40 5 2 29 6" xfId="13405"/>
    <cellStyle name="Normal 40 5 2 3" xfId="862"/>
    <cellStyle name="Normal 40 5 2 3 2" xfId="5321"/>
    <cellStyle name="Normal 40 5 2 3 2 2" xfId="6579"/>
    <cellStyle name="Normal 40 5 2 3 2 2 2" xfId="38187"/>
    <cellStyle name="Normal 40 5 2 3 2 2 3" xfId="25330"/>
    <cellStyle name="Normal 40 5 2 3 2 2 4" xfId="15955"/>
    <cellStyle name="Normal 40 5 2 3 2 3" xfId="36929"/>
    <cellStyle name="Normal 40 5 2 3 2 4" xfId="24072"/>
    <cellStyle name="Normal 40 5 2 3 2 5" xfId="14697"/>
    <cellStyle name="Normal 40 5 2 3 3" xfId="5873"/>
    <cellStyle name="Normal 40 5 2 3 3 2" xfId="37481"/>
    <cellStyle name="Normal 40 5 2 3 3 3" xfId="24624"/>
    <cellStyle name="Normal 40 5 2 3 3 4" xfId="15249"/>
    <cellStyle name="Normal 40 5 2 3 4" xfId="4613"/>
    <cellStyle name="Normal 40 5 2 3 4 2" xfId="36227"/>
    <cellStyle name="Normal 40 5 2 3 4 3" xfId="23369"/>
    <cellStyle name="Normal 40 5 2 3 4 4" xfId="13994"/>
    <cellStyle name="Normal 40 5 2 3 5" xfId="19449"/>
    <cellStyle name="Normal 40 5 2 3 6" xfId="28825"/>
    <cellStyle name="Normal 40 5 2 3 7" xfId="32276"/>
    <cellStyle name="Normal 40 5 2 3 8" xfId="10315"/>
    <cellStyle name="Normal 40 5 2 30" xfId="586"/>
    <cellStyle name="Normal 40 5 2 30 2" xfId="9563"/>
    <cellStyle name="Normal 40 5 2 30 2 2" xfId="41169"/>
    <cellStyle name="Normal 40 5 2 30 2 3" xfId="28312"/>
    <cellStyle name="Normal 40 5 2 30 2 4" xfId="18937"/>
    <cellStyle name="Normal 40 5 2 30 3" xfId="22659"/>
    <cellStyle name="Normal 40 5 2 30 4" xfId="28553"/>
    <cellStyle name="Normal 40 5 2 30 5" xfId="32517"/>
    <cellStyle name="Normal 40 5 2 30 6" xfId="10043"/>
    <cellStyle name="Normal 40 5 2 31" xfId="465"/>
    <cellStyle name="Normal 40 5 2 31 2" xfId="6804"/>
    <cellStyle name="Normal 40 5 2 31 2 2" xfId="38410"/>
    <cellStyle name="Normal 40 5 2 31 2 3" xfId="25553"/>
    <cellStyle name="Normal 40 5 2 31 2 4" xfId="16178"/>
    <cellStyle name="Normal 40 5 2 31 3" xfId="19177"/>
    <cellStyle name="Normal 40 5 2 31 4" xfId="9923"/>
    <cellStyle name="Normal 40 5 2 32" xfId="4147"/>
    <cellStyle name="Normal 40 5 2 32 2" xfId="35761"/>
    <cellStyle name="Normal 40 5 2 32 3" xfId="22903"/>
    <cellStyle name="Normal 40 5 2 32 4" xfId="13528"/>
    <cellStyle name="Normal 40 5 2 33" xfId="19057"/>
    <cellStyle name="Normal 40 5 2 34" xfId="28433"/>
    <cellStyle name="Normal 40 5 2 35" xfId="32035"/>
    <cellStyle name="Normal 40 5 2 36" xfId="9683"/>
    <cellStyle name="Normal 40 5 2 4" xfId="979"/>
    <cellStyle name="Normal 40 5 2 4 2" xfId="5322"/>
    <cellStyle name="Normal 40 5 2 4 2 2" xfId="6580"/>
    <cellStyle name="Normal 40 5 2 4 2 2 2" xfId="38188"/>
    <cellStyle name="Normal 40 5 2 4 2 2 3" xfId="25331"/>
    <cellStyle name="Normal 40 5 2 4 2 2 4" xfId="15956"/>
    <cellStyle name="Normal 40 5 2 4 2 3" xfId="36930"/>
    <cellStyle name="Normal 40 5 2 4 2 4" xfId="24073"/>
    <cellStyle name="Normal 40 5 2 4 2 5" xfId="14698"/>
    <cellStyle name="Normal 40 5 2 4 3" xfId="6008"/>
    <cellStyle name="Normal 40 5 2 4 3 2" xfId="37616"/>
    <cellStyle name="Normal 40 5 2 4 3 3" xfId="24759"/>
    <cellStyle name="Normal 40 5 2 4 3 4" xfId="15384"/>
    <cellStyle name="Normal 40 5 2 4 4" xfId="4749"/>
    <cellStyle name="Normal 40 5 2 4 4 2" xfId="36360"/>
    <cellStyle name="Normal 40 5 2 4 4 3" xfId="23503"/>
    <cellStyle name="Normal 40 5 2 4 4 4" xfId="14128"/>
    <cellStyle name="Normal 40 5 2 4 5" xfId="19565"/>
    <cellStyle name="Normal 40 5 2 4 6" xfId="28941"/>
    <cellStyle name="Normal 40 5 2 4 7" xfId="32665"/>
    <cellStyle name="Normal 40 5 2 4 8" xfId="10431"/>
    <cellStyle name="Normal 40 5 2 5" xfId="1095"/>
    <cellStyle name="Normal 40 5 2 5 2" xfId="6576"/>
    <cellStyle name="Normal 40 5 2 5 2 2" xfId="38184"/>
    <cellStyle name="Normal 40 5 2 5 2 3" xfId="25327"/>
    <cellStyle name="Normal 40 5 2 5 2 4" xfId="15952"/>
    <cellStyle name="Normal 40 5 2 5 3" xfId="5318"/>
    <cellStyle name="Normal 40 5 2 5 3 2" xfId="36926"/>
    <cellStyle name="Normal 40 5 2 5 3 3" xfId="24069"/>
    <cellStyle name="Normal 40 5 2 5 3 4" xfId="14694"/>
    <cellStyle name="Normal 40 5 2 5 4" xfId="19680"/>
    <cellStyle name="Normal 40 5 2 5 5" xfId="29056"/>
    <cellStyle name="Normal 40 5 2 5 6" xfId="32780"/>
    <cellStyle name="Normal 40 5 2 5 7" xfId="10546"/>
    <cellStyle name="Normal 40 5 2 6" xfId="1211"/>
    <cellStyle name="Normal 40 5 2 6 2" xfId="6770"/>
    <cellStyle name="Normal 40 5 2 6 2 2" xfId="38376"/>
    <cellStyle name="Normal 40 5 2 6 2 3" xfId="25519"/>
    <cellStyle name="Normal 40 5 2 6 2 4" xfId="16144"/>
    <cellStyle name="Normal 40 5 2 6 3" xfId="4264"/>
    <cellStyle name="Normal 40 5 2 6 3 2" xfId="35878"/>
    <cellStyle name="Normal 40 5 2 6 3 3" xfId="23020"/>
    <cellStyle name="Normal 40 5 2 6 3 4" xfId="13645"/>
    <cellStyle name="Normal 40 5 2 6 4" xfId="19795"/>
    <cellStyle name="Normal 40 5 2 6 5" xfId="29171"/>
    <cellStyle name="Normal 40 5 2 6 6" xfId="32895"/>
    <cellStyle name="Normal 40 5 2 6 7" xfId="10661"/>
    <cellStyle name="Normal 40 5 2 7" xfId="1326"/>
    <cellStyle name="Normal 40 5 2 7 2" xfId="5520"/>
    <cellStyle name="Normal 40 5 2 7 2 2" xfId="37128"/>
    <cellStyle name="Normal 40 5 2 7 2 3" xfId="24271"/>
    <cellStyle name="Normal 40 5 2 7 2 4" xfId="14896"/>
    <cellStyle name="Normal 40 5 2 7 3" xfId="19909"/>
    <cellStyle name="Normal 40 5 2 7 4" xfId="29285"/>
    <cellStyle name="Normal 40 5 2 7 5" xfId="33009"/>
    <cellStyle name="Normal 40 5 2 7 6" xfId="10775"/>
    <cellStyle name="Normal 40 5 2 8" xfId="1441"/>
    <cellStyle name="Normal 40 5 2 8 2" xfId="6882"/>
    <cellStyle name="Normal 40 5 2 8 2 2" xfId="38488"/>
    <cellStyle name="Normal 40 5 2 8 2 3" xfId="25631"/>
    <cellStyle name="Normal 40 5 2 8 2 4" xfId="16256"/>
    <cellStyle name="Normal 40 5 2 8 3" xfId="20023"/>
    <cellStyle name="Normal 40 5 2 8 4" xfId="29399"/>
    <cellStyle name="Normal 40 5 2 8 5" xfId="33123"/>
    <cellStyle name="Normal 40 5 2 8 6" xfId="10889"/>
    <cellStyle name="Normal 40 5 2 9" xfId="1556"/>
    <cellStyle name="Normal 40 5 2 9 2" xfId="7029"/>
    <cellStyle name="Normal 40 5 2 9 2 2" xfId="38635"/>
    <cellStyle name="Normal 40 5 2 9 2 3" xfId="25778"/>
    <cellStyle name="Normal 40 5 2 9 2 4" xfId="16403"/>
    <cellStyle name="Normal 40 5 2 9 3" xfId="20137"/>
    <cellStyle name="Normal 40 5 2 9 4" xfId="29513"/>
    <cellStyle name="Normal 40 5 2 9 5" xfId="33237"/>
    <cellStyle name="Normal 40 5 2 9 6" xfId="11003"/>
    <cellStyle name="Normal 40 5 20" xfId="2725"/>
    <cellStyle name="Normal 40 5 20 2" xfId="8196"/>
    <cellStyle name="Normal 40 5 20 2 2" xfId="39802"/>
    <cellStyle name="Normal 40 5 20 2 3" xfId="26945"/>
    <cellStyle name="Normal 40 5 20 2 4" xfId="17570"/>
    <cellStyle name="Normal 40 5 20 3" xfId="21292"/>
    <cellStyle name="Normal 40 5 20 4" xfId="30668"/>
    <cellStyle name="Normal 40 5 20 5" xfId="34391"/>
    <cellStyle name="Normal 40 5 20 6" xfId="12158"/>
    <cellStyle name="Normal 40 5 21" xfId="2840"/>
    <cellStyle name="Normal 40 5 21 2" xfId="8310"/>
    <cellStyle name="Normal 40 5 21 2 2" xfId="39916"/>
    <cellStyle name="Normal 40 5 21 2 3" xfId="27059"/>
    <cellStyle name="Normal 40 5 21 2 4" xfId="17684"/>
    <cellStyle name="Normal 40 5 21 3" xfId="21406"/>
    <cellStyle name="Normal 40 5 21 4" xfId="30782"/>
    <cellStyle name="Normal 40 5 21 5" xfId="34505"/>
    <cellStyle name="Normal 40 5 21 6" xfId="12272"/>
    <cellStyle name="Normal 40 5 22" xfId="2955"/>
    <cellStyle name="Normal 40 5 22 2" xfId="8424"/>
    <cellStyle name="Normal 40 5 22 2 2" xfId="40030"/>
    <cellStyle name="Normal 40 5 22 2 3" xfId="27173"/>
    <cellStyle name="Normal 40 5 22 2 4" xfId="17798"/>
    <cellStyle name="Normal 40 5 22 3" xfId="21520"/>
    <cellStyle name="Normal 40 5 22 4" xfId="30896"/>
    <cellStyle name="Normal 40 5 22 5" xfId="34619"/>
    <cellStyle name="Normal 40 5 22 6" xfId="12386"/>
    <cellStyle name="Normal 40 5 23" xfId="3070"/>
    <cellStyle name="Normal 40 5 23 2" xfId="8538"/>
    <cellStyle name="Normal 40 5 23 2 2" xfId="40144"/>
    <cellStyle name="Normal 40 5 23 2 3" xfId="27287"/>
    <cellStyle name="Normal 40 5 23 2 4" xfId="17912"/>
    <cellStyle name="Normal 40 5 23 3" xfId="21634"/>
    <cellStyle name="Normal 40 5 23 4" xfId="31010"/>
    <cellStyle name="Normal 40 5 23 5" xfId="34733"/>
    <cellStyle name="Normal 40 5 23 6" xfId="12500"/>
    <cellStyle name="Normal 40 5 24" xfId="3185"/>
    <cellStyle name="Normal 40 5 24 2" xfId="8652"/>
    <cellStyle name="Normal 40 5 24 2 2" xfId="40258"/>
    <cellStyle name="Normal 40 5 24 2 3" xfId="27401"/>
    <cellStyle name="Normal 40 5 24 2 4" xfId="18026"/>
    <cellStyle name="Normal 40 5 24 3" xfId="21748"/>
    <cellStyle name="Normal 40 5 24 4" xfId="31124"/>
    <cellStyle name="Normal 40 5 24 5" xfId="34847"/>
    <cellStyle name="Normal 40 5 24 6" xfId="12614"/>
    <cellStyle name="Normal 40 5 25" xfId="3300"/>
    <cellStyle name="Normal 40 5 25 2" xfId="8766"/>
    <cellStyle name="Normal 40 5 25 2 2" xfId="40372"/>
    <cellStyle name="Normal 40 5 25 2 3" xfId="27515"/>
    <cellStyle name="Normal 40 5 25 2 4" xfId="18140"/>
    <cellStyle name="Normal 40 5 25 3" xfId="21862"/>
    <cellStyle name="Normal 40 5 25 4" xfId="31238"/>
    <cellStyle name="Normal 40 5 25 5" xfId="34961"/>
    <cellStyle name="Normal 40 5 25 6" xfId="12728"/>
    <cellStyle name="Normal 40 5 26" xfId="3418"/>
    <cellStyle name="Normal 40 5 26 2" xfId="8883"/>
    <cellStyle name="Normal 40 5 26 2 2" xfId="40489"/>
    <cellStyle name="Normal 40 5 26 2 3" xfId="27632"/>
    <cellStyle name="Normal 40 5 26 2 4" xfId="18257"/>
    <cellStyle name="Normal 40 5 26 3" xfId="21979"/>
    <cellStyle name="Normal 40 5 26 4" xfId="31355"/>
    <cellStyle name="Normal 40 5 26 5" xfId="35078"/>
    <cellStyle name="Normal 40 5 26 6" xfId="12845"/>
    <cellStyle name="Normal 40 5 27" xfId="3538"/>
    <cellStyle name="Normal 40 5 27 2" xfId="9002"/>
    <cellStyle name="Normal 40 5 27 2 2" xfId="40608"/>
    <cellStyle name="Normal 40 5 27 2 3" xfId="27751"/>
    <cellStyle name="Normal 40 5 27 2 4" xfId="18376"/>
    <cellStyle name="Normal 40 5 27 3" xfId="22098"/>
    <cellStyle name="Normal 40 5 27 4" xfId="31474"/>
    <cellStyle name="Normal 40 5 27 5" xfId="35197"/>
    <cellStyle name="Normal 40 5 27 6" xfId="12964"/>
    <cellStyle name="Normal 40 5 28" xfId="3670"/>
    <cellStyle name="Normal 40 5 28 2" xfId="9133"/>
    <cellStyle name="Normal 40 5 28 2 2" xfId="40739"/>
    <cellStyle name="Normal 40 5 28 2 3" xfId="27882"/>
    <cellStyle name="Normal 40 5 28 2 4" xfId="18507"/>
    <cellStyle name="Normal 40 5 28 3" xfId="22229"/>
    <cellStyle name="Normal 40 5 28 4" xfId="31605"/>
    <cellStyle name="Normal 40 5 28 5" xfId="35328"/>
    <cellStyle name="Normal 40 5 28 6" xfId="13095"/>
    <cellStyle name="Normal 40 5 29" xfId="3786"/>
    <cellStyle name="Normal 40 5 29 2" xfId="9248"/>
    <cellStyle name="Normal 40 5 29 2 2" xfId="40854"/>
    <cellStyle name="Normal 40 5 29 2 3" xfId="27997"/>
    <cellStyle name="Normal 40 5 29 2 4" xfId="18622"/>
    <cellStyle name="Normal 40 5 29 3" xfId="22344"/>
    <cellStyle name="Normal 40 5 29 4" xfId="31720"/>
    <cellStyle name="Normal 40 5 29 5" xfId="35443"/>
    <cellStyle name="Normal 40 5 29 6" xfId="13210"/>
    <cellStyle name="Normal 40 5 3" xfId="264"/>
    <cellStyle name="Normal 40 5 3 2" xfId="627"/>
    <cellStyle name="Normal 40 5 3 2 2" xfId="5324"/>
    <cellStyle name="Normal 40 5 3 2 2 2" xfId="6582"/>
    <cellStyle name="Normal 40 5 3 2 2 2 2" xfId="38190"/>
    <cellStyle name="Normal 40 5 3 2 2 2 3" xfId="25333"/>
    <cellStyle name="Normal 40 5 3 2 2 2 4" xfId="15958"/>
    <cellStyle name="Normal 40 5 3 2 2 3" xfId="36932"/>
    <cellStyle name="Normal 40 5 3 2 2 4" xfId="24075"/>
    <cellStyle name="Normal 40 5 3 2 2 5" xfId="14700"/>
    <cellStyle name="Normal 40 5 3 2 3" xfId="5874"/>
    <cellStyle name="Normal 40 5 3 2 3 2" xfId="37482"/>
    <cellStyle name="Normal 40 5 3 2 3 3" xfId="24625"/>
    <cellStyle name="Normal 40 5 3 2 3 4" xfId="15250"/>
    <cellStyle name="Normal 40 5 3 2 4" xfId="4614"/>
    <cellStyle name="Normal 40 5 3 2 4 2" xfId="36228"/>
    <cellStyle name="Normal 40 5 3 2 4 3" xfId="23370"/>
    <cellStyle name="Normal 40 5 3 2 4 4" xfId="13995"/>
    <cellStyle name="Normal 40 5 3 2 5" xfId="32315"/>
    <cellStyle name="Normal 40 5 3 2 6" xfId="22716"/>
    <cellStyle name="Normal 40 5 3 2 7" xfId="10082"/>
    <cellStyle name="Normal 40 5 3 3" xfId="5323"/>
    <cellStyle name="Normal 40 5 3 3 2" xfId="6581"/>
    <cellStyle name="Normal 40 5 3 3 2 2" xfId="38189"/>
    <cellStyle name="Normal 40 5 3 3 2 3" xfId="25332"/>
    <cellStyle name="Normal 40 5 3 3 2 4" xfId="15957"/>
    <cellStyle name="Normal 40 5 3 3 3" xfId="36931"/>
    <cellStyle name="Normal 40 5 3 3 4" xfId="24074"/>
    <cellStyle name="Normal 40 5 3 3 5" xfId="14699"/>
    <cellStyle name="Normal 40 5 3 4" xfId="5562"/>
    <cellStyle name="Normal 40 5 3 4 2" xfId="37170"/>
    <cellStyle name="Normal 40 5 3 4 3" xfId="24313"/>
    <cellStyle name="Normal 40 5 3 4 4" xfId="14938"/>
    <cellStyle name="Normal 40 5 3 5" xfId="4303"/>
    <cellStyle name="Normal 40 5 3 5 2" xfId="35917"/>
    <cellStyle name="Normal 40 5 3 5 3" xfId="23059"/>
    <cellStyle name="Normal 40 5 3 5 4" xfId="13684"/>
    <cellStyle name="Normal 40 5 3 6" xfId="19216"/>
    <cellStyle name="Normal 40 5 3 7" xfId="28592"/>
    <cellStyle name="Normal 40 5 3 8" xfId="32074"/>
    <cellStyle name="Normal 40 5 3 9" xfId="9722"/>
    <cellStyle name="Normal 40 5 30" xfId="3901"/>
    <cellStyle name="Normal 40 5 30 2" xfId="9362"/>
    <cellStyle name="Normal 40 5 30 2 2" xfId="40968"/>
    <cellStyle name="Normal 40 5 30 2 3" xfId="28111"/>
    <cellStyle name="Normal 40 5 30 2 4" xfId="18736"/>
    <cellStyle name="Normal 40 5 30 3" xfId="22458"/>
    <cellStyle name="Normal 40 5 30 4" xfId="31834"/>
    <cellStyle name="Normal 40 5 30 5" xfId="35557"/>
    <cellStyle name="Normal 40 5 30 6" xfId="13324"/>
    <cellStyle name="Normal 40 5 31" xfId="505"/>
    <cellStyle name="Normal 40 5 31 2" xfId="9482"/>
    <cellStyle name="Normal 40 5 31 2 2" xfId="41088"/>
    <cellStyle name="Normal 40 5 31 2 3" xfId="28231"/>
    <cellStyle name="Normal 40 5 31 2 4" xfId="18856"/>
    <cellStyle name="Normal 40 5 31 3" xfId="22578"/>
    <cellStyle name="Normal 40 5 31 4" xfId="28472"/>
    <cellStyle name="Normal 40 5 31 5" xfId="32436"/>
    <cellStyle name="Normal 40 5 31 6" xfId="9962"/>
    <cellStyle name="Normal 40 5 32" xfId="384"/>
    <cellStyle name="Normal 40 5 32 2" xfId="6743"/>
    <cellStyle name="Normal 40 5 32 2 2" xfId="38349"/>
    <cellStyle name="Normal 40 5 32 2 3" xfId="25492"/>
    <cellStyle name="Normal 40 5 32 2 4" xfId="16117"/>
    <cellStyle name="Normal 40 5 32 3" xfId="19096"/>
    <cellStyle name="Normal 40 5 32 4" xfId="9842"/>
    <cellStyle name="Normal 40 5 33" xfId="4066"/>
    <cellStyle name="Normal 40 5 33 2" xfId="35680"/>
    <cellStyle name="Normal 40 5 33 3" xfId="22822"/>
    <cellStyle name="Normal 40 5 33 4" xfId="13447"/>
    <cellStyle name="Normal 40 5 34" xfId="18976"/>
    <cellStyle name="Normal 40 5 35" xfId="28352"/>
    <cellStyle name="Normal 40 5 36" xfId="31954"/>
    <cellStyle name="Normal 40 5 37" xfId="9602"/>
    <cellStyle name="Normal 40 5 4" xfId="781"/>
    <cellStyle name="Normal 40 5 4 2" xfId="5325"/>
    <cellStyle name="Normal 40 5 4 2 2" xfId="6583"/>
    <cellStyle name="Normal 40 5 4 2 2 2" xfId="38191"/>
    <cellStyle name="Normal 40 5 4 2 2 3" xfId="25334"/>
    <cellStyle name="Normal 40 5 4 2 2 4" xfId="15959"/>
    <cellStyle name="Normal 40 5 4 2 3" xfId="36933"/>
    <cellStyle name="Normal 40 5 4 2 4" xfId="24076"/>
    <cellStyle name="Normal 40 5 4 2 5" xfId="14701"/>
    <cellStyle name="Normal 40 5 4 3" xfId="5875"/>
    <cellStyle name="Normal 40 5 4 3 2" xfId="37483"/>
    <cellStyle name="Normal 40 5 4 3 3" xfId="24626"/>
    <cellStyle name="Normal 40 5 4 3 4" xfId="15251"/>
    <cellStyle name="Normal 40 5 4 4" xfId="4615"/>
    <cellStyle name="Normal 40 5 4 4 2" xfId="36229"/>
    <cellStyle name="Normal 40 5 4 4 3" xfId="23371"/>
    <cellStyle name="Normal 40 5 4 4 4" xfId="13996"/>
    <cellStyle name="Normal 40 5 4 5" xfId="19368"/>
    <cellStyle name="Normal 40 5 4 6" xfId="28744"/>
    <cellStyle name="Normal 40 5 4 7" xfId="32195"/>
    <cellStyle name="Normal 40 5 4 8" xfId="10234"/>
    <cellStyle name="Normal 40 5 5" xfId="898"/>
    <cellStyle name="Normal 40 5 5 2" xfId="5326"/>
    <cellStyle name="Normal 40 5 5 2 2" xfId="6584"/>
    <cellStyle name="Normal 40 5 5 2 2 2" xfId="38192"/>
    <cellStyle name="Normal 40 5 5 2 2 3" xfId="25335"/>
    <cellStyle name="Normal 40 5 5 2 2 4" xfId="15960"/>
    <cellStyle name="Normal 40 5 5 2 3" xfId="36934"/>
    <cellStyle name="Normal 40 5 5 2 4" xfId="24077"/>
    <cellStyle name="Normal 40 5 5 2 5" xfId="14702"/>
    <cellStyle name="Normal 40 5 5 3" xfId="5927"/>
    <cellStyle name="Normal 40 5 5 3 2" xfId="37535"/>
    <cellStyle name="Normal 40 5 5 3 3" xfId="24678"/>
    <cellStyle name="Normal 40 5 5 3 4" xfId="15303"/>
    <cellStyle name="Normal 40 5 5 4" xfId="4668"/>
    <cellStyle name="Normal 40 5 5 4 2" xfId="36279"/>
    <cellStyle name="Normal 40 5 5 4 3" xfId="23422"/>
    <cellStyle name="Normal 40 5 5 4 4" xfId="14047"/>
    <cellStyle name="Normal 40 5 5 5" xfId="19484"/>
    <cellStyle name="Normal 40 5 5 6" xfId="28860"/>
    <cellStyle name="Normal 40 5 5 7" xfId="32584"/>
    <cellStyle name="Normal 40 5 5 8" xfId="10350"/>
    <cellStyle name="Normal 40 5 6" xfId="1014"/>
    <cellStyle name="Normal 40 5 6 2" xfId="6575"/>
    <cellStyle name="Normal 40 5 6 2 2" xfId="38183"/>
    <cellStyle name="Normal 40 5 6 2 3" xfId="25326"/>
    <cellStyle name="Normal 40 5 6 2 4" xfId="15951"/>
    <cellStyle name="Normal 40 5 6 3" xfId="5317"/>
    <cellStyle name="Normal 40 5 6 3 2" xfId="36925"/>
    <cellStyle name="Normal 40 5 6 3 3" xfId="24068"/>
    <cellStyle name="Normal 40 5 6 3 4" xfId="14693"/>
    <cellStyle name="Normal 40 5 6 4" xfId="19599"/>
    <cellStyle name="Normal 40 5 6 5" xfId="28975"/>
    <cellStyle name="Normal 40 5 6 6" xfId="32699"/>
    <cellStyle name="Normal 40 5 6 7" xfId="10465"/>
    <cellStyle name="Normal 40 5 7" xfId="1130"/>
    <cellStyle name="Normal 40 5 7 2" xfId="7017"/>
    <cellStyle name="Normal 40 5 7 2 2" xfId="38623"/>
    <cellStyle name="Normal 40 5 7 2 3" xfId="25766"/>
    <cellStyle name="Normal 40 5 7 2 4" xfId="16391"/>
    <cellStyle name="Normal 40 5 7 3" xfId="4183"/>
    <cellStyle name="Normal 40 5 7 3 2" xfId="35797"/>
    <cellStyle name="Normal 40 5 7 3 3" xfId="22939"/>
    <cellStyle name="Normal 40 5 7 3 4" xfId="13564"/>
    <cellStyle name="Normal 40 5 7 4" xfId="19714"/>
    <cellStyle name="Normal 40 5 7 5" xfId="29090"/>
    <cellStyle name="Normal 40 5 7 6" xfId="32814"/>
    <cellStyle name="Normal 40 5 7 7" xfId="10580"/>
    <cellStyle name="Normal 40 5 8" xfId="1245"/>
    <cellStyle name="Normal 40 5 8 2" xfId="5439"/>
    <cellStyle name="Normal 40 5 8 2 2" xfId="37047"/>
    <cellStyle name="Normal 40 5 8 2 3" xfId="24190"/>
    <cellStyle name="Normal 40 5 8 2 4" xfId="14815"/>
    <cellStyle name="Normal 40 5 8 3" xfId="19828"/>
    <cellStyle name="Normal 40 5 8 4" xfId="29204"/>
    <cellStyle name="Normal 40 5 8 5" xfId="32928"/>
    <cellStyle name="Normal 40 5 8 6" xfId="10694"/>
    <cellStyle name="Normal 40 5 9" xfId="1360"/>
    <cellStyle name="Normal 40 5 9 2" xfId="6696"/>
    <cellStyle name="Normal 40 5 9 2 2" xfId="38302"/>
    <cellStyle name="Normal 40 5 9 2 3" xfId="25445"/>
    <cellStyle name="Normal 40 5 9 2 4" xfId="16070"/>
    <cellStyle name="Normal 40 5 9 3" xfId="19942"/>
    <cellStyle name="Normal 40 5 9 4" xfId="29318"/>
    <cellStyle name="Normal 40 5 9 5" xfId="33042"/>
    <cellStyle name="Normal 40 5 9 6" xfId="10808"/>
    <cellStyle name="Normal 40 6" xfId="151"/>
    <cellStyle name="Normal 40 6 10" xfId="1483"/>
    <cellStyle name="Normal 40 6 10 2" xfId="6749"/>
    <cellStyle name="Normal 40 6 10 2 2" xfId="38355"/>
    <cellStyle name="Normal 40 6 10 2 3" xfId="25498"/>
    <cellStyle name="Normal 40 6 10 2 4" xfId="16123"/>
    <cellStyle name="Normal 40 6 10 3" xfId="20064"/>
    <cellStyle name="Normal 40 6 10 4" xfId="29440"/>
    <cellStyle name="Normal 40 6 10 5" xfId="33164"/>
    <cellStyle name="Normal 40 6 10 6" xfId="10930"/>
    <cellStyle name="Normal 40 6 11" xfId="1615"/>
    <cellStyle name="Normal 40 6 11 2" xfId="7095"/>
    <cellStyle name="Normal 40 6 11 2 2" xfId="38701"/>
    <cellStyle name="Normal 40 6 11 2 3" xfId="25844"/>
    <cellStyle name="Normal 40 6 11 2 4" xfId="16469"/>
    <cellStyle name="Normal 40 6 11 3" xfId="20191"/>
    <cellStyle name="Normal 40 6 11 4" xfId="29567"/>
    <cellStyle name="Normal 40 6 11 5" xfId="33290"/>
    <cellStyle name="Normal 40 6 11 6" xfId="11057"/>
    <cellStyle name="Normal 40 6 12" xfId="1731"/>
    <cellStyle name="Normal 40 6 12 2" xfId="7210"/>
    <cellStyle name="Normal 40 6 12 2 2" xfId="38816"/>
    <cellStyle name="Normal 40 6 12 2 3" xfId="25959"/>
    <cellStyle name="Normal 40 6 12 2 4" xfId="16584"/>
    <cellStyle name="Normal 40 6 12 3" xfId="20306"/>
    <cellStyle name="Normal 40 6 12 4" xfId="29682"/>
    <cellStyle name="Normal 40 6 12 5" xfId="33405"/>
    <cellStyle name="Normal 40 6 12 6" xfId="11172"/>
    <cellStyle name="Normal 40 6 13" xfId="1905"/>
    <cellStyle name="Normal 40 6 13 2" xfId="7383"/>
    <cellStyle name="Normal 40 6 13 2 2" xfId="38989"/>
    <cellStyle name="Normal 40 6 13 2 3" xfId="26132"/>
    <cellStyle name="Normal 40 6 13 2 4" xfId="16757"/>
    <cellStyle name="Normal 40 6 13 3" xfId="20479"/>
    <cellStyle name="Normal 40 6 13 4" xfId="29855"/>
    <cellStyle name="Normal 40 6 13 5" xfId="33578"/>
    <cellStyle name="Normal 40 6 13 6" xfId="11345"/>
    <cellStyle name="Normal 40 6 14" xfId="2023"/>
    <cellStyle name="Normal 40 6 14 2" xfId="7500"/>
    <cellStyle name="Normal 40 6 14 2 2" xfId="39106"/>
    <cellStyle name="Normal 40 6 14 2 3" xfId="26249"/>
    <cellStyle name="Normal 40 6 14 2 4" xfId="16874"/>
    <cellStyle name="Normal 40 6 14 3" xfId="20596"/>
    <cellStyle name="Normal 40 6 14 4" xfId="29972"/>
    <cellStyle name="Normal 40 6 14 5" xfId="33695"/>
    <cellStyle name="Normal 40 6 14 6" xfId="11462"/>
    <cellStyle name="Normal 40 6 15" xfId="2140"/>
    <cellStyle name="Normal 40 6 15 2" xfId="7616"/>
    <cellStyle name="Normal 40 6 15 2 2" xfId="39222"/>
    <cellStyle name="Normal 40 6 15 2 3" xfId="26365"/>
    <cellStyle name="Normal 40 6 15 2 4" xfId="16990"/>
    <cellStyle name="Normal 40 6 15 3" xfId="20712"/>
    <cellStyle name="Normal 40 6 15 4" xfId="30088"/>
    <cellStyle name="Normal 40 6 15 5" xfId="33811"/>
    <cellStyle name="Normal 40 6 15 6" xfId="11578"/>
    <cellStyle name="Normal 40 6 16" xfId="2259"/>
    <cellStyle name="Normal 40 6 16 2" xfId="7734"/>
    <cellStyle name="Normal 40 6 16 2 2" xfId="39340"/>
    <cellStyle name="Normal 40 6 16 2 3" xfId="26483"/>
    <cellStyle name="Normal 40 6 16 2 4" xfId="17108"/>
    <cellStyle name="Normal 40 6 16 3" xfId="20830"/>
    <cellStyle name="Normal 40 6 16 4" xfId="30206"/>
    <cellStyle name="Normal 40 6 16 5" xfId="33929"/>
    <cellStyle name="Normal 40 6 16 6" xfId="11696"/>
    <cellStyle name="Normal 40 6 17" xfId="2378"/>
    <cellStyle name="Normal 40 6 17 2" xfId="7852"/>
    <cellStyle name="Normal 40 6 17 2 2" xfId="39458"/>
    <cellStyle name="Normal 40 6 17 2 3" xfId="26601"/>
    <cellStyle name="Normal 40 6 17 2 4" xfId="17226"/>
    <cellStyle name="Normal 40 6 17 3" xfId="20948"/>
    <cellStyle name="Normal 40 6 17 4" xfId="30324"/>
    <cellStyle name="Normal 40 6 17 5" xfId="34047"/>
    <cellStyle name="Normal 40 6 17 6" xfId="11814"/>
    <cellStyle name="Normal 40 6 18" xfId="2495"/>
    <cellStyle name="Normal 40 6 18 2" xfId="7968"/>
    <cellStyle name="Normal 40 6 18 2 2" xfId="39574"/>
    <cellStyle name="Normal 40 6 18 2 3" xfId="26717"/>
    <cellStyle name="Normal 40 6 18 2 4" xfId="17342"/>
    <cellStyle name="Normal 40 6 18 3" xfId="21064"/>
    <cellStyle name="Normal 40 6 18 4" xfId="30440"/>
    <cellStyle name="Normal 40 6 18 5" xfId="34163"/>
    <cellStyle name="Normal 40 6 18 6" xfId="11930"/>
    <cellStyle name="Normal 40 6 19" xfId="2613"/>
    <cellStyle name="Normal 40 6 19 2" xfId="8085"/>
    <cellStyle name="Normal 40 6 19 2 2" xfId="39691"/>
    <cellStyle name="Normal 40 6 19 2 3" xfId="26834"/>
    <cellStyle name="Normal 40 6 19 2 4" xfId="17459"/>
    <cellStyle name="Normal 40 6 19 3" xfId="21181"/>
    <cellStyle name="Normal 40 6 19 4" xfId="30557"/>
    <cellStyle name="Normal 40 6 19 5" xfId="34280"/>
    <cellStyle name="Normal 40 6 19 6" xfId="12047"/>
    <cellStyle name="Normal 40 6 2" xfId="225"/>
    <cellStyle name="Normal 40 6 2 10" xfId="1689"/>
    <cellStyle name="Normal 40 6 2 10 2" xfId="7169"/>
    <cellStyle name="Normal 40 6 2 10 2 2" xfId="38775"/>
    <cellStyle name="Normal 40 6 2 10 2 3" xfId="25918"/>
    <cellStyle name="Normal 40 6 2 10 2 4" xfId="16543"/>
    <cellStyle name="Normal 40 6 2 10 3" xfId="20265"/>
    <cellStyle name="Normal 40 6 2 10 4" xfId="29641"/>
    <cellStyle name="Normal 40 6 2 10 5" xfId="33364"/>
    <cellStyle name="Normal 40 6 2 10 6" xfId="11131"/>
    <cellStyle name="Normal 40 6 2 11" xfId="1805"/>
    <cellStyle name="Normal 40 6 2 11 2" xfId="7284"/>
    <cellStyle name="Normal 40 6 2 11 2 2" xfId="38890"/>
    <cellStyle name="Normal 40 6 2 11 2 3" xfId="26033"/>
    <cellStyle name="Normal 40 6 2 11 2 4" xfId="16658"/>
    <cellStyle name="Normal 40 6 2 11 3" xfId="20380"/>
    <cellStyle name="Normal 40 6 2 11 4" xfId="29756"/>
    <cellStyle name="Normal 40 6 2 11 5" xfId="33479"/>
    <cellStyle name="Normal 40 6 2 11 6" xfId="11246"/>
    <cellStyle name="Normal 40 6 2 12" xfId="1979"/>
    <cellStyle name="Normal 40 6 2 12 2" xfId="7457"/>
    <cellStyle name="Normal 40 6 2 12 2 2" xfId="39063"/>
    <cellStyle name="Normal 40 6 2 12 2 3" xfId="26206"/>
    <cellStyle name="Normal 40 6 2 12 2 4" xfId="16831"/>
    <cellStyle name="Normal 40 6 2 12 3" xfId="20553"/>
    <cellStyle name="Normal 40 6 2 12 4" xfId="29929"/>
    <cellStyle name="Normal 40 6 2 12 5" xfId="33652"/>
    <cellStyle name="Normal 40 6 2 12 6" xfId="11419"/>
    <cellStyle name="Normal 40 6 2 13" xfId="2097"/>
    <cellStyle name="Normal 40 6 2 13 2" xfId="7574"/>
    <cellStyle name="Normal 40 6 2 13 2 2" xfId="39180"/>
    <cellStyle name="Normal 40 6 2 13 2 3" xfId="26323"/>
    <cellStyle name="Normal 40 6 2 13 2 4" xfId="16948"/>
    <cellStyle name="Normal 40 6 2 13 3" xfId="20670"/>
    <cellStyle name="Normal 40 6 2 13 4" xfId="30046"/>
    <cellStyle name="Normal 40 6 2 13 5" xfId="33769"/>
    <cellStyle name="Normal 40 6 2 13 6" xfId="11536"/>
    <cellStyle name="Normal 40 6 2 14" xfId="2214"/>
    <cellStyle name="Normal 40 6 2 14 2" xfId="7690"/>
    <cellStyle name="Normal 40 6 2 14 2 2" xfId="39296"/>
    <cellStyle name="Normal 40 6 2 14 2 3" xfId="26439"/>
    <cellStyle name="Normal 40 6 2 14 2 4" xfId="17064"/>
    <cellStyle name="Normal 40 6 2 14 3" xfId="20786"/>
    <cellStyle name="Normal 40 6 2 14 4" xfId="30162"/>
    <cellStyle name="Normal 40 6 2 14 5" xfId="33885"/>
    <cellStyle name="Normal 40 6 2 14 6" xfId="11652"/>
    <cellStyle name="Normal 40 6 2 15" xfId="2333"/>
    <cellStyle name="Normal 40 6 2 15 2" xfId="7808"/>
    <cellStyle name="Normal 40 6 2 15 2 2" xfId="39414"/>
    <cellStyle name="Normal 40 6 2 15 2 3" xfId="26557"/>
    <cellStyle name="Normal 40 6 2 15 2 4" xfId="17182"/>
    <cellStyle name="Normal 40 6 2 15 3" xfId="20904"/>
    <cellStyle name="Normal 40 6 2 15 4" xfId="30280"/>
    <cellStyle name="Normal 40 6 2 15 5" xfId="34003"/>
    <cellStyle name="Normal 40 6 2 15 6" xfId="11770"/>
    <cellStyle name="Normal 40 6 2 16" xfId="2452"/>
    <cellStyle name="Normal 40 6 2 16 2" xfId="7926"/>
    <cellStyle name="Normal 40 6 2 16 2 2" xfId="39532"/>
    <cellStyle name="Normal 40 6 2 16 2 3" xfId="26675"/>
    <cellStyle name="Normal 40 6 2 16 2 4" xfId="17300"/>
    <cellStyle name="Normal 40 6 2 16 3" xfId="21022"/>
    <cellStyle name="Normal 40 6 2 16 4" xfId="30398"/>
    <cellStyle name="Normal 40 6 2 16 5" xfId="34121"/>
    <cellStyle name="Normal 40 6 2 16 6" xfId="11888"/>
    <cellStyle name="Normal 40 6 2 17" xfId="2569"/>
    <cellStyle name="Normal 40 6 2 17 2" xfId="8042"/>
    <cellStyle name="Normal 40 6 2 17 2 2" xfId="39648"/>
    <cellStyle name="Normal 40 6 2 17 2 3" xfId="26791"/>
    <cellStyle name="Normal 40 6 2 17 2 4" xfId="17416"/>
    <cellStyle name="Normal 40 6 2 17 3" xfId="21138"/>
    <cellStyle name="Normal 40 6 2 17 4" xfId="30514"/>
    <cellStyle name="Normal 40 6 2 17 5" xfId="34237"/>
    <cellStyle name="Normal 40 6 2 17 6" xfId="12004"/>
    <cellStyle name="Normal 40 6 2 18" xfId="2687"/>
    <cellStyle name="Normal 40 6 2 18 2" xfId="8159"/>
    <cellStyle name="Normal 40 6 2 18 2 2" xfId="39765"/>
    <cellStyle name="Normal 40 6 2 18 2 3" xfId="26908"/>
    <cellStyle name="Normal 40 6 2 18 2 4" xfId="17533"/>
    <cellStyle name="Normal 40 6 2 18 3" xfId="21255"/>
    <cellStyle name="Normal 40 6 2 18 4" xfId="30631"/>
    <cellStyle name="Normal 40 6 2 18 5" xfId="34354"/>
    <cellStyle name="Normal 40 6 2 18 6" xfId="12121"/>
    <cellStyle name="Normal 40 6 2 19" xfId="2807"/>
    <cellStyle name="Normal 40 6 2 19 2" xfId="8278"/>
    <cellStyle name="Normal 40 6 2 19 2 2" xfId="39884"/>
    <cellStyle name="Normal 40 6 2 19 2 3" xfId="27027"/>
    <cellStyle name="Normal 40 6 2 19 2 4" xfId="17652"/>
    <cellStyle name="Normal 40 6 2 19 3" xfId="21374"/>
    <cellStyle name="Normal 40 6 2 19 4" xfId="30750"/>
    <cellStyle name="Normal 40 6 2 19 5" xfId="34473"/>
    <cellStyle name="Normal 40 6 2 19 6" xfId="12240"/>
    <cellStyle name="Normal 40 6 2 2" xfId="346"/>
    <cellStyle name="Normal 40 6 2 2 2" xfId="696"/>
    <cellStyle name="Normal 40 6 2 2 2 2" xfId="5330"/>
    <cellStyle name="Normal 40 6 2 2 2 2 2" xfId="6588"/>
    <cellStyle name="Normal 40 6 2 2 2 2 2 2" xfId="38196"/>
    <cellStyle name="Normal 40 6 2 2 2 2 2 3" xfId="25339"/>
    <cellStyle name="Normal 40 6 2 2 2 2 2 4" xfId="15964"/>
    <cellStyle name="Normal 40 6 2 2 2 2 3" xfId="36938"/>
    <cellStyle name="Normal 40 6 2 2 2 2 4" xfId="24081"/>
    <cellStyle name="Normal 40 6 2 2 2 2 5" xfId="14706"/>
    <cellStyle name="Normal 40 6 2 2 2 3" xfId="5876"/>
    <cellStyle name="Normal 40 6 2 2 2 3 2" xfId="37484"/>
    <cellStyle name="Normal 40 6 2 2 2 3 3" xfId="24627"/>
    <cellStyle name="Normal 40 6 2 2 2 3 4" xfId="15252"/>
    <cellStyle name="Normal 40 6 2 2 2 4" xfId="4616"/>
    <cellStyle name="Normal 40 6 2 2 2 4 2" xfId="36230"/>
    <cellStyle name="Normal 40 6 2 2 2 4 3" xfId="23372"/>
    <cellStyle name="Normal 40 6 2 2 2 4 4" xfId="13997"/>
    <cellStyle name="Normal 40 6 2 2 2 5" xfId="32397"/>
    <cellStyle name="Normal 40 6 2 2 2 6" xfId="22719"/>
    <cellStyle name="Normal 40 6 2 2 2 7" xfId="10150"/>
    <cellStyle name="Normal 40 6 2 2 3" xfId="5329"/>
    <cellStyle name="Normal 40 6 2 2 3 2" xfId="6587"/>
    <cellStyle name="Normal 40 6 2 2 3 2 2" xfId="38195"/>
    <cellStyle name="Normal 40 6 2 2 3 2 3" xfId="25338"/>
    <cellStyle name="Normal 40 6 2 2 3 2 4" xfId="15963"/>
    <cellStyle name="Normal 40 6 2 2 3 3" xfId="36937"/>
    <cellStyle name="Normal 40 6 2 2 3 4" xfId="24080"/>
    <cellStyle name="Normal 40 6 2 2 3 5" xfId="14705"/>
    <cellStyle name="Normal 40 6 2 2 4" xfId="5631"/>
    <cellStyle name="Normal 40 6 2 2 4 2" xfId="37239"/>
    <cellStyle name="Normal 40 6 2 2 4 3" xfId="24382"/>
    <cellStyle name="Normal 40 6 2 2 4 4" xfId="15007"/>
    <cellStyle name="Normal 40 6 2 2 5" xfId="4371"/>
    <cellStyle name="Normal 40 6 2 2 5 2" xfId="35985"/>
    <cellStyle name="Normal 40 6 2 2 5 3" xfId="23127"/>
    <cellStyle name="Normal 40 6 2 2 5 4" xfId="13752"/>
    <cellStyle name="Normal 40 6 2 2 6" xfId="19284"/>
    <cellStyle name="Normal 40 6 2 2 7" xfId="28660"/>
    <cellStyle name="Normal 40 6 2 2 8" xfId="32156"/>
    <cellStyle name="Normal 40 6 2 2 9" xfId="9804"/>
    <cellStyle name="Normal 40 6 2 20" xfId="2922"/>
    <cellStyle name="Normal 40 6 2 20 2" xfId="8392"/>
    <cellStyle name="Normal 40 6 2 20 2 2" xfId="39998"/>
    <cellStyle name="Normal 40 6 2 20 2 3" xfId="27141"/>
    <cellStyle name="Normal 40 6 2 20 2 4" xfId="17766"/>
    <cellStyle name="Normal 40 6 2 20 3" xfId="21488"/>
    <cellStyle name="Normal 40 6 2 20 4" xfId="30864"/>
    <cellStyle name="Normal 40 6 2 20 5" xfId="34587"/>
    <cellStyle name="Normal 40 6 2 20 6" xfId="12354"/>
    <cellStyle name="Normal 40 6 2 21" xfId="3037"/>
    <cellStyle name="Normal 40 6 2 21 2" xfId="8506"/>
    <cellStyle name="Normal 40 6 2 21 2 2" xfId="40112"/>
    <cellStyle name="Normal 40 6 2 21 2 3" xfId="27255"/>
    <cellStyle name="Normal 40 6 2 21 2 4" xfId="17880"/>
    <cellStyle name="Normal 40 6 2 21 3" xfId="21602"/>
    <cellStyle name="Normal 40 6 2 21 4" xfId="30978"/>
    <cellStyle name="Normal 40 6 2 21 5" xfId="34701"/>
    <cellStyle name="Normal 40 6 2 21 6" xfId="12468"/>
    <cellStyle name="Normal 40 6 2 22" xfId="3152"/>
    <cellStyle name="Normal 40 6 2 22 2" xfId="8620"/>
    <cellStyle name="Normal 40 6 2 22 2 2" xfId="40226"/>
    <cellStyle name="Normal 40 6 2 22 2 3" xfId="27369"/>
    <cellStyle name="Normal 40 6 2 22 2 4" xfId="17994"/>
    <cellStyle name="Normal 40 6 2 22 3" xfId="21716"/>
    <cellStyle name="Normal 40 6 2 22 4" xfId="31092"/>
    <cellStyle name="Normal 40 6 2 22 5" xfId="34815"/>
    <cellStyle name="Normal 40 6 2 22 6" xfId="12582"/>
    <cellStyle name="Normal 40 6 2 23" xfId="3267"/>
    <cellStyle name="Normal 40 6 2 23 2" xfId="8734"/>
    <cellStyle name="Normal 40 6 2 23 2 2" xfId="40340"/>
    <cellStyle name="Normal 40 6 2 23 2 3" xfId="27483"/>
    <cellStyle name="Normal 40 6 2 23 2 4" xfId="18108"/>
    <cellStyle name="Normal 40 6 2 23 3" xfId="21830"/>
    <cellStyle name="Normal 40 6 2 23 4" xfId="31206"/>
    <cellStyle name="Normal 40 6 2 23 5" xfId="34929"/>
    <cellStyle name="Normal 40 6 2 23 6" xfId="12696"/>
    <cellStyle name="Normal 40 6 2 24" xfId="3382"/>
    <cellStyle name="Normal 40 6 2 24 2" xfId="8848"/>
    <cellStyle name="Normal 40 6 2 24 2 2" xfId="40454"/>
    <cellStyle name="Normal 40 6 2 24 2 3" xfId="27597"/>
    <cellStyle name="Normal 40 6 2 24 2 4" xfId="18222"/>
    <cellStyle name="Normal 40 6 2 24 3" xfId="21944"/>
    <cellStyle name="Normal 40 6 2 24 4" xfId="31320"/>
    <cellStyle name="Normal 40 6 2 24 5" xfId="35043"/>
    <cellStyle name="Normal 40 6 2 24 6" xfId="12810"/>
    <cellStyle name="Normal 40 6 2 25" xfId="3500"/>
    <cellStyle name="Normal 40 6 2 25 2" xfId="8965"/>
    <cellStyle name="Normal 40 6 2 25 2 2" xfId="40571"/>
    <cellStyle name="Normal 40 6 2 25 2 3" xfId="27714"/>
    <cellStyle name="Normal 40 6 2 25 2 4" xfId="18339"/>
    <cellStyle name="Normal 40 6 2 25 3" xfId="22061"/>
    <cellStyle name="Normal 40 6 2 25 4" xfId="31437"/>
    <cellStyle name="Normal 40 6 2 25 5" xfId="35160"/>
    <cellStyle name="Normal 40 6 2 25 6" xfId="12927"/>
    <cellStyle name="Normal 40 6 2 26" xfId="3620"/>
    <cellStyle name="Normal 40 6 2 26 2" xfId="9084"/>
    <cellStyle name="Normal 40 6 2 26 2 2" xfId="40690"/>
    <cellStyle name="Normal 40 6 2 26 2 3" xfId="27833"/>
    <cellStyle name="Normal 40 6 2 26 2 4" xfId="18458"/>
    <cellStyle name="Normal 40 6 2 26 3" xfId="22180"/>
    <cellStyle name="Normal 40 6 2 26 4" xfId="31556"/>
    <cellStyle name="Normal 40 6 2 26 5" xfId="35279"/>
    <cellStyle name="Normal 40 6 2 26 6" xfId="13046"/>
    <cellStyle name="Normal 40 6 2 27" xfId="3752"/>
    <cellStyle name="Normal 40 6 2 27 2" xfId="9215"/>
    <cellStyle name="Normal 40 6 2 27 2 2" xfId="40821"/>
    <cellStyle name="Normal 40 6 2 27 2 3" xfId="27964"/>
    <cellStyle name="Normal 40 6 2 27 2 4" xfId="18589"/>
    <cellStyle name="Normal 40 6 2 27 3" xfId="22311"/>
    <cellStyle name="Normal 40 6 2 27 4" xfId="31687"/>
    <cellStyle name="Normal 40 6 2 27 5" xfId="35410"/>
    <cellStyle name="Normal 40 6 2 27 6" xfId="13177"/>
    <cellStyle name="Normal 40 6 2 28" xfId="3868"/>
    <cellStyle name="Normal 40 6 2 28 2" xfId="9330"/>
    <cellStyle name="Normal 40 6 2 28 2 2" xfId="40936"/>
    <cellStyle name="Normal 40 6 2 28 2 3" xfId="28079"/>
    <cellStyle name="Normal 40 6 2 28 2 4" xfId="18704"/>
    <cellStyle name="Normal 40 6 2 28 3" xfId="22426"/>
    <cellStyle name="Normal 40 6 2 28 4" xfId="31802"/>
    <cellStyle name="Normal 40 6 2 28 5" xfId="35525"/>
    <cellStyle name="Normal 40 6 2 28 6" xfId="13292"/>
    <cellStyle name="Normal 40 6 2 29" xfId="3983"/>
    <cellStyle name="Normal 40 6 2 29 2" xfId="9444"/>
    <cellStyle name="Normal 40 6 2 29 2 2" xfId="41050"/>
    <cellStyle name="Normal 40 6 2 29 2 3" xfId="28193"/>
    <cellStyle name="Normal 40 6 2 29 2 4" xfId="18818"/>
    <cellStyle name="Normal 40 6 2 29 3" xfId="22540"/>
    <cellStyle name="Normal 40 6 2 29 4" xfId="31916"/>
    <cellStyle name="Normal 40 6 2 29 5" xfId="35639"/>
    <cellStyle name="Normal 40 6 2 29 6" xfId="13406"/>
    <cellStyle name="Normal 40 6 2 3" xfId="863"/>
    <cellStyle name="Normal 40 6 2 3 2" xfId="5331"/>
    <cellStyle name="Normal 40 6 2 3 2 2" xfId="6589"/>
    <cellStyle name="Normal 40 6 2 3 2 2 2" xfId="38197"/>
    <cellStyle name="Normal 40 6 2 3 2 2 3" xfId="25340"/>
    <cellStyle name="Normal 40 6 2 3 2 2 4" xfId="15965"/>
    <cellStyle name="Normal 40 6 2 3 2 3" xfId="36939"/>
    <cellStyle name="Normal 40 6 2 3 2 4" xfId="24082"/>
    <cellStyle name="Normal 40 6 2 3 2 5" xfId="14707"/>
    <cellStyle name="Normal 40 6 2 3 3" xfId="5877"/>
    <cellStyle name="Normal 40 6 2 3 3 2" xfId="37485"/>
    <cellStyle name="Normal 40 6 2 3 3 3" xfId="24628"/>
    <cellStyle name="Normal 40 6 2 3 3 4" xfId="15253"/>
    <cellStyle name="Normal 40 6 2 3 4" xfId="4617"/>
    <cellStyle name="Normal 40 6 2 3 4 2" xfId="36231"/>
    <cellStyle name="Normal 40 6 2 3 4 3" xfId="23373"/>
    <cellStyle name="Normal 40 6 2 3 4 4" xfId="13998"/>
    <cellStyle name="Normal 40 6 2 3 5" xfId="19450"/>
    <cellStyle name="Normal 40 6 2 3 6" xfId="28826"/>
    <cellStyle name="Normal 40 6 2 3 7" xfId="32277"/>
    <cellStyle name="Normal 40 6 2 3 8" xfId="10316"/>
    <cellStyle name="Normal 40 6 2 30" xfId="587"/>
    <cellStyle name="Normal 40 6 2 30 2" xfId="9564"/>
    <cellStyle name="Normal 40 6 2 30 2 2" xfId="41170"/>
    <cellStyle name="Normal 40 6 2 30 2 3" xfId="28313"/>
    <cellStyle name="Normal 40 6 2 30 2 4" xfId="18938"/>
    <cellStyle name="Normal 40 6 2 30 3" xfId="22660"/>
    <cellStyle name="Normal 40 6 2 30 4" xfId="28554"/>
    <cellStyle name="Normal 40 6 2 30 5" xfId="32518"/>
    <cellStyle name="Normal 40 6 2 30 6" xfId="10044"/>
    <cellStyle name="Normal 40 6 2 31" xfId="466"/>
    <cellStyle name="Normal 40 6 2 31 2" xfId="6761"/>
    <cellStyle name="Normal 40 6 2 31 2 2" xfId="38367"/>
    <cellStyle name="Normal 40 6 2 31 2 3" xfId="25510"/>
    <cellStyle name="Normal 40 6 2 31 2 4" xfId="16135"/>
    <cellStyle name="Normal 40 6 2 31 3" xfId="19178"/>
    <cellStyle name="Normal 40 6 2 31 4" xfId="9924"/>
    <cellStyle name="Normal 40 6 2 32" xfId="4148"/>
    <cellStyle name="Normal 40 6 2 32 2" xfId="35762"/>
    <cellStyle name="Normal 40 6 2 32 3" xfId="22904"/>
    <cellStyle name="Normal 40 6 2 32 4" xfId="13529"/>
    <cellStyle name="Normal 40 6 2 33" xfId="19058"/>
    <cellStyle name="Normal 40 6 2 34" xfId="28434"/>
    <cellStyle name="Normal 40 6 2 35" xfId="32036"/>
    <cellStyle name="Normal 40 6 2 36" xfId="9684"/>
    <cellStyle name="Normal 40 6 2 4" xfId="980"/>
    <cellStyle name="Normal 40 6 2 4 2" xfId="5332"/>
    <cellStyle name="Normal 40 6 2 4 2 2" xfId="6590"/>
    <cellStyle name="Normal 40 6 2 4 2 2 2" xfId="38198"/>
    <cellStyle name="Normal 40 6 2 4 2 2 3" xfId="25341"/>
    <cellStyle name="Normal 40 6 2 4 2 2 4" xfId="15966"/>
    <cellStyle name="Normal 40 6 2 4 2 3" xfId="36940"/>
    <cellStyle name="Normal 40 6 2 4 2 4" xfId="24083"/>
    <cellStyle name="Normal 40 6 2 4 2 5" xfId="14708"/>
    <cellStyle name="Normal 40 6 2 4 3" xfId="6009"/>
    <cellStyle name="Normal 40 6 2 4 3 2" xfId="37617"/>
    <cellStyle name="Normal 40 6 2 4 3 3" xfId="24760"/>
    <cellStyle name="Normal 40 6 2 4 3 4" xfId="15385"/>
    <cellStyle name="Normal 40 6 2 4 4" xfId="4750"/>
    <cellStyle name="Normal 40 6 2 4 4 2" xfId="36361"/>
    <cellStyle name="Normal 40 6 2 4 4 3" xfId="23504"/>
    <cellStyle name="Normal 40 6 2 4 4 4" xfId="14129"/>
    <cellStyle name="Normal 40 6 2 4 5" xfId="19566"/>
    <cellStyle name="Normal 40 6 2 4 6" xfId="28942"/>
    <cellStyle name="Normal 40 6 2 4 7" xfId="32666"/>
    <cellStyle name="Normal 40 6 2 4 8" xfId="10432"/>
    <cellStyle name="Normal 40 6 2 5" xfId="1096"/>
    <cellStyle name="Normal 40 6 2 5 2" xfId="6586"/>
    <cellStyle name="Normal 40 6 2 5 2 2" xfId="38194"/>
    <cellStyle name="Normal 40 6 2 5 2 3" xfId="25337"/>
    <cellStyle name="Normal 40 6 2 5 2 4" xfId="15962"/>
    <cellStyle name="Normal 40 6 2 5 3" xfId="5328"/>
    <cellStyle name="Normal 40 6 2 5 3 2" xfId="36936"/>
    <cellStyle name="Normal 40 6 2 5 3 3" xfId="24079"/>
    <cellStyle name="Normal 40 6 2 5 3 4" xfId="14704"/>
    <cellStyle name="Normal 40 6 2 5 4" xfId="19681"/>
    <cellStyle name="Normal 40 6 2 5 5" xfId="29057"/>
    <cellStyle name="Normal 40 6 2 5 6" xfId="32781"/>
    <cellStyle name="Normal 40 6 2 5 7" xfId="10547"/>
    <cellStyle name="Normal 40 6 2 6" xfId="1212"/>
    <cellStyle name="Normal 40 6 2 6 2" xfId="6951"/>
    <cellStyle name="Normal 40 6 2 6 2 2" xfId="38557"/>
    <cellStyle name="Normal 40 6 2 6 2 3" xfId="25700"/>
    <cellStyle name="Normal 40 6 2 6 2 4" xfId="16325"/>
    <cellStyle name="Normal 40 6 2 6 3" xfId="4265"/>
    <cellStyle name="Normal 40 6 2 6 3 2" xfId="35879"/>
    <cellStyle name="Normal 40 6 2 6 3 3" xfId="23021"/>
    <cellStyle name="Normal 40 6 2 6 3 4" xfId="13646"/>
    <cellStyle name="Normal 40 6 2 6 4" xfId="19796"/>
    <cellStyle name="Normal 40 6 2 6 5" xfId="29172"/>
    <cellStyle name="Normal 40 6 2 6 6" xfId="32896"/>
    <cellStyle name="Normal 40 6 2 6 7" xfId="10662"/>
    <cellStyle name="Normal 40 6 2 7" xfId="1327"/>
    <cellStyle name="Normal 40 6 2 7 2" xfId="5521"/>
    <cellStyle name="Normal 40 6 2 7 2 2" xfId="37129"/>
    <cellStyle name="Normal 40 6 2 7 2 3" xfId="24272"/>
    <cellStyle name="Normal 40 6 2 7 2 4" xfId="14897"/>
    <cellStyle name="Normal 40 6 2 7 3" xfId="19910"/>
    <cellStyle name="Normal 40 6 2 7 4" xfId="29286"/>
    <cellStyle name="Normal 40 6 2 7 5" xfId="33010"/>
    <cellStyle name="Normal 40 6 2 7 6" xfId="10776"/>
    <cellStyle name="Normal 40 6 2 8" xfId="1442"/>
    <cellStyle name="Normal 40 6 2 8 2" xfId="6655"/>
    <cellStyle name="Normal 40 6 2 8 2 2" xfId="38263"/>
    <cellStyle name="Normal 40 6 2 8 2 3" xfId="25406"/>
    <cellStyle name="Normal 40 6 2 8 2 4" xfId="16031"/>
    <cellStyle name="Normal 40 6 2 8 3" xfId="20024"/>
    <cellStyle name="Normal 40 6 2 8 4" xfId="29400"/>
    <cellStyle name="Normal 40 6 2 8 5" xfId="33124"/>
    <cellStyle name="Normal 40 6 2 8 6" xfId="10890"/>
    <cellStyle name="Normal 40 6 2 9" xfId="1557"/>
    <cellStyle name="Normal 40 6 2 9 2" xfId="7030"/>
    <cellStyle name="Normal 40 6 2 9 2 2" xfId="38636"/>
    <cellStyle name="Normal 40 6 2 9 2 3" xfId="25779"/>
    <cellStyle name="Normal 40 6 2 9 2 4" xfId="16404"/>
    <cellStyle name="Normal 40 6 2 9 3" xfId="20138"/>
    <cellStyle name="Normal 40 6 2 9 4" xfId="29514"/>
    <cellStyle name="Normal 40 6 2 9 5" xfId="33238"/>
    <cellStyle name="Normal 40 6 2 9 6" xfId="11004"/>
    <cellStyle name="Normal 40 6 20" xfId="2733"/>
    <cellStyle name="Normal 40 6 20 2" xfId="8204"/>
    <cellStyle name="Normal 40 6 20 2 2" xfId="39810"/>
    <cellStyle name="Normal 40 6 20 2 3" xfId="26953"/>
    <cellStyle name="Normal 40 6 20 2 4" xfId="17578"/>
    <cellStyle name="Normal 40 6 20 3" xfId="21300"/>
    <cellStyle name="Normal 40 6 20 4" xfId="30676"/>
    <cellStyle name="Normal 40 6 20 5" xfId="34399"/>
    <cellStyle name="Normal 40 6 20 6" xfId="12166"/>
    <cellStyle name="Normal 40 6 21" xfId="2848"/>
    <cellStyle name="Normal 40 6 21 2" xfId="8318"/>
    <cellStyle name="Normal 40 6 21 2 2" xfId="39924"/>
    <cellStyle name="Normal 40 6 21 2 3" xfId="27067"/>
    <cellStyle name="Normal 40 6 21 2 4" xfId="17692"/>
    <cellStyle name="Normal 40 6 21 3" xfId="21414"/>
    <cellStyle name="Normal 40 6 21 4" xfId="30790"/>
    <cellStyle name="Normal 40 6 21 5" xfId="34513"/>
    <cellStyle name="Normal 40 6 21 6" xfId="12280"/>
    <cellStyle name="Normal 40 6 22" xfId="2963"/>
    <cellStyle name="Normal 40 6 22 2" xfId="8432"/>
    <cellStyle name="Normal 40 6 22 2 2" xfId="40038"/>
    <cellStyle name="Normal 40 6 22 2 3" xfId="27181"/>
    <cellStyle name="Normal 40 6 22 2 4" xfId="17806"/>
    <cellStyle name="Normal 40 6 22 3" xfId="21528"/>
    <cellStyle name="Normal 40 6 22 4" xfId="30904"/>
    <cellStyle name="Normal 40 6 22 5" xfId="34627"/>
    <cellStyle name="Normal 40 6 22 6" xfId="12394"/>
    <cellStyle name="Normal 40 6 23" xfId="3078"/>
    <cellStyle name="Normal 40 6 23 2" xfId="8546"/>
    <cellStyle name="Normal 40 6 23 2 2" xfId="40152"/>
    <cellStyle name="Normal 40 6 23 2 3" xfId="27295"/>
    <cellStyle name="Normal 40 6 23 2 4" xfId="17920"/>
    <cellStyle name="Normal 40 6 23 3" xfId="21642"/>
    <cellStyle name="Normal 40 6 23 4" xfId="31018"/>
    <cellStyle name="Normal 40 6 23 5" xfId="34741"/>
    <cellStyle name="Normal 40 6 23 6" xfId="12508"/>
    <cellStyle name="Normal 40 6 24" xfId="3193"/>
    <cellStyle name="Normal 40 6 24 2" xfId="8660"/>
    <cellStyle name="Normal 40 6 24 2 2" xfId="40266"/>
    <cellStyle name="Normal 40 6 24 2 3" xfId="27409"/>
    <cellStyle name="Normal 40 6 24 2 4" xfId="18034"/>
    <cellStyle name="Normal 40 6 24 3" xfId="21756"/>
    <cellStyle name="Normal 40 6 24 4" xfId="31132"/>
    <cellStyle name="Normal 40 6 24 5" xfId="34855"/>
    <cellStyle name="Normal 40 6 24 6" xfId="12622"/>
    <cellStyle name="Normal 40 6 25" xfId="3308"/>
    <cellStyle name="Normal 40 6 25 2" xfId="8774"/>
    <cellStyle name="Normal 40 6 25 2 2" xfId="40380"/>
    <cellStyle name="Normal 40 6 25 2 3" xfId="27523"/>
    <cellStyle name="Normal 40 6 25 2 4" xfId="18148"/>
    <cellStyle name="Normal 40 6 25 3" xfId="21870"/>
    <cellStyle name="Normal 40 6 25 4" xfId="31246"/>
    <cellStyle name="Normal 40 6 25 5" xfId="34969"/>
    <cellStyle name="Normal 40 6 25 6" xfId="12736"/>
    <cellStyle name="Normal 40 6 26" xfId="3426"/>
    <cellStyle name="Normal 40 6 26 2" xfId="8891"/>
    <cellStyle name="Normal 40 6 26 2 2" xfId="40497"/>
    <cellStyle name="Normal 40 6 26 2 3" xfId="27640"/>
    <cellStyle name="Normal 40 6 26 2 4" xfId="18265"/>
    <cellStyle name="Normal 40 6 26 3" xfId="21987"/>
    <cellStyle name="Normal 40 6 26 4" xfId="31363"/>
    <cellStyle name="Normal 40 6 26 5" xfId="35086"/>
    <cellStyle name="Normal 40 6 26 6" xfId="12853"/>
    <cellStyle name="Normal 40 6 27" xfId="3546"/>
    <cellStyle name="Normal 40 6 27 2" xfId="9010"/>
    <cellStyle name="Normal 40 6 27 2 2" xfId="40616"/>
    <cellStyle name="Normal 40 6 27 2 3" xfId="27759"/>
    <cellStyle name="Normal 40 6 27 2 4" xfId="18384"/>
    <cellStyle name="Normal 40 6 27 3" xfId="22106"/>
    <cellStyle name="Normal 40 6 27 4" xfId="31482"/>
    <cellStyle name="Normal 40 6 27 5" xfId="35205"/>
    <cellStyle name="Normal 40 6 27 6" xfId="12972"/>
    <cellStyle name="Normal 40 6 28" xfId="3678"/>
    <cellStyle name="Normal 40 6 28 2" xfId="9141"/>
    <cellStyle name="Normal 40 6 28 2 2" xfId="40747"/>
    <cellStyle name="Normal 40 6 28 2 3" xfId="27890"/>
    <cellStyle name="Normal 40 6 28 2 4" xfId="18515"/>
    <cellStyle name="Normal 40 6 28 3" xfId="22237"/>
    <cellStyle name="Normal 40 6 28 4" xfId="31613"/>
    <cellStyle name="Normal 40 6 28 5" xfId="35336"/>
    <cellStyle name="Normal 40 6 28 6" xfId="13103"/>
    <cellStyle name="Normal 40 6 29" xfId="3794"/>
    <cellStyle name="Normal 40 6 29 2" xfId="9256"/>
    <cellStyle name="Normal 40 6 29 2 2" xfId="40862"/>
    <cellStyle name="Normal 40 6 29 2 3" xfId="28005"/>
    <cellStyle name="Normal 40 6 29 2 4" xfId="18630"/>
    <cellStyle name="Normal 40 6 29 3" xfId="22352"/>
    <cellStyle name="Normal 40 6 29 4" xfId="31728"/>
    <cellStyle name="Normal 40 6 29 5" xfId="35451"/>
    <cellStyle name="Normal 40 6 29 6" xfId="13218"/>
    <cellStyle name="Normal 40 6 3" xfId="272"/>
    <cellStyle name="Normal 40 6 3 2" xfId="635"/>
    <cellStyle name="Normal 40 6 3 2 2" xfId="5334"/>
    <cellStyle name="Normal 40 6 3 2 2 2" xfId="6592"/>
    <cellStyle name="Normal 40 6 3 2 2 2 2" xfId="38200"/>
    <cellStyle name="Normal 40 6 3 2 2 2 3" xfId="25343"/>
    <cellStyle name="Normal 40 6 3 2 2 2 4" xfId="15968"/>
    <cellStyle name="Normal 40 6 3 2 2 3" xfId="36942"/>
    <cellStyle name="Normal 40 6 3 2 2 4" xfId="24085"/>
    <cellStyle name="Normal 40 6 3 2 2 5" xfId="14710"/>
    <cellStyle name="Normal 40 6 3 2 3" xfId="5878"/>
    <cellStyle name="Normal 40 6 3 2 3 2" xfId="37486"/>
    <cellStyle name="Normal 40 6 3 2 3 3" xfId="24629"/>
    <cellStyle name="Normal 40 6 3 2 3 4" xfId="15254"/>
    <cellStyle name="Normal 40 6 3 2 4" xfId="4618"/>
    <cellStyle name="Normal 40 6 3 2 4 2" xfId="36232"/>
    <cellStyle name="Normal 40 6 3 2 4 3" xfId="23374"/>
    <cellStyle name="Normal 40 6 3 2 4 4" xfId="13999"/>
    <cellStyle name="Normal 40 6 3 2 5" xfId="32323"/>
    <cellStyle name="Normal 40 6 3 2 6" xfId="22666"/>
    <cellStyle name="Normal 40 6 3 2 7" xfId="10090"/>
    <cellStyle name="Normal 40 6 3 3" xfId="5333"/>
    <cellStyle name="Normal 40 6 3 3 2" xfId="6591"/>
    <cellStyle name="Normal 40 6 3 3 2 2" xfId="38199"/>
    <cellStyle name="Normal 40 6 3 3 2 3" xfId="25342"/>
    <cellStyle name="Normal 40 6 3 3 2 4" xfId="15967"/>
    <cellStyle name="Normal 40 6 3 3 3" xfId="36941"/>
    <cellStyle name="Normal 40 6 3 3 4" xfId="24084"/>
    <cellStyle name="Normal 40 6 3 3 5" xfId="14709"/>
    <cellStyle name="Normal 40 6 3 4" xfId="5570"/>
    <cellStyle name="Normal 40 6 3 4 2" xfId="37178"/>
    <cellStyle name="Normal 40 6 3 4 3" xfId="24321"/>
    <cellStyle name="Normal 40 6 3 4 4" xfId="14946"/>
    <cellStyle name="Normal 40 6 3 5" xfId="4311"/>
    <cellStyle name="Normal 40 6 3 5 2" xfId="35925"/>
    <cellStyle name="Normal 40 6 3 5 3" xfId="23067"/>
    <cellStyle name="Normal 40 6 3 5 4" xfId="13692"/>
    <cellStyle name="Normal 40 6 3 6" xfId="19224"/>
    <cellStyle name="Normal 40 6 3 7" xfId="28600"/>
    <cellStyle name="Normal 40 6 3 8" xfId="32082"/>
    <cellStyle name="Normal 40 6 3 9" xfId="9730"/>
    <cellStyle name="Normal 40 6 30" xfId="3909"/>
    <cellStyle name="Normal 40 6 30 2" xfId="9370"/>
    <cellStyle name="Normal 40 6 30 2 2" xfId="40976"/>
    <cellStyle name="Normal 40 6 30 2 3" xfId="28119"/>
    <cellStyle name="Normal 40 6 30 2 4" xfId="18744"/>
    <cellStyle name="Normal 40 6 30 3" xfId="22466"/>
    <cellStyle name="Normal 40 6 30 4" xfId="31842"/>
    <cellStyle name="Normal 40 6 30 5" xfId="35565"/>
    <cellStyle name="Normal 40 6 30 6" xfId="13332"/>
    <cellStyle name="Normal 40 6 31" xfId="513"/>
    <cellStyle name="Normal 40 6 31 2" xfId="9490"/>
    <cellStyle name="Normal 40 6 31 2 2" xfId="41096"/>
    <cellStyle name="Normal 40 6 31 2 3" xfId="28239"/>
    <cellStyle name="Normal 40 6 31 2 4" xfId="18864"/>
    <cellStyle name="Normal 40 6 31 3" xfId="22586"/>
    <cellStyle name="Normal 40 6 31 4" xfId="28480"/>
    <cellStyle name="Normal 40 6 31 5" xfId="32444"/>
    <cellStyle name="Normal 40 6 31 6" xfId="9970"/>
    <cellStyle name="Normal 40 6 32" xfId="392"/>
    <cellStyle name="Normal 40 6 32 2" xfId="5368"/>
    <cellStyle name="Normal 40 6 32 2 2" xfId="36976"/>
    <cellStyle name="Normal 40 6 32 2 3" xfId="24119"/>
    <cellStyle name="Normal 40 6 32 2 4" xfId="14744"/>
    <cellStyle name="Normal 40 6 32 3" xfId="19104"/>
    <cellStyle name="Normal 40 6 32 4" xfId="9850"/>
    <cellStyle name="Normal 40 6 33" xfId="4074"/>
    <cellStyle name="Normal 40 6 33 2" xfId="35688"/>
    <cellStyle name="Normal 40 6 33 3" xfId="22830"/>
    <cellStyle name="Normal 40 6 33 4" xfId="13455"/>
    <cellStyle name="Normal 40 6 34" xfId="18984"/>
    <cellStyle name="Normal 40 6 35" xfId="28360"/>
    <cellStyle name="Normal 40 6 36" xfId="31962"/>
    <cellStyle name="Normal 40 6 37" xfId="9610"/>
    <cellStyle name="Normal 40 6 4" xfId="789"/>
    <cellStyle name="Normal 40 6 4 2" xfId="5335"/>
    <cellStyle name="Normal 40 6 4 2 2" xfId="6593"/>
    <cellStyle name="Normal 40 6 4 2 2 2" xfId="38201"/>
    <cellStyle name="Normal 40 6 4 2 2 3" xfId="25344"/>
    <cellStyle name="Normal 40 6 4 2 2 4" xfId="15969"/>
    <cellStyle name="Normal 40 6 4 2 3" xfId="36943"/>
    <cellStyle name="Normal 40 6 4 2 4" xfId="24086"/>
    <cellStyle name="Normal 40 6 4 2 5" xfId="14711"/>
    <cellStyle name="Normal 40 6 4 3" xfId="5879"/>
    <cellStyle name="Normal 40 6 4 3 2" xfId="37487"/>
    <cellStyle name="Normal 40 6 4 3 3" xfId="24630"/>
    <cellStyle name="Normal 40 6 4 3 4" xfId="15255"/>
    <cellStyle name="Normal 40 6 4 4" xfId="4619"/>
    <cellStyle name="Normal 40 6 4 4 2" xfId="36233"/>
    <cellStyle name="Normal 40 6 4 4 3" xfId="23375"/>
    <cellStyle name="Normal 40 6 4 4 4" xfId="14000"/>
    <cellStyle name="Normal 40 6 4 5" xfId="19376"/>
    <cellStyle name="Normal 40 6 4 6" xfId="28752"/>
    <cellStyle name="Normal 40 6 4 7" xfId="32203"/>
    <cellStyle name="Normal 40 6 4 8" xfId="10242"/>
    <cellStyle name="Normal 40 6 5" xfId="906"/>
    <cellStyle name="Normal 40 6 5 2" xfId="5336"/>
    <cellStyle name="Normal 40 6 5 2 2" xfId="6594"/>
    <cellStyle name="Normal 40 6 5 2 2 2" xfId="38202"/>
    <cellStyle name="Normal 40 6 5 2 2 3" xfId="25345"/>
    <cellStyle name="Normal 40 6 5 2 2 4" xfId="15970"/>
    <cellStyle name="Normal 40 6 5 2 3" xfId="36944"/>
    <cellStyle name="Normal 40 6 5 2 4" xfId="24087"/>
    <cellStyle name="Normal 40 6 5 2 5" xfId="14712"/>
    <cellStyle name="Normal 40 6 5 3" xfId="5935"/>
    <cellStyle name="Normal 40 6 5 3 2" xfId="37543"/>
    <cellStyle name="Normal 40 6 5 3 3" xfId="24686"/>
    <cellStyle name="Normal 40 6 5 3 4" xfId="15311"/>
    <cellStyle name="Normal 40 6 5 4" xfId="4676"/>
    <cellStyle name="Normal 40 6 5 4 2" xfId="36287"/>
    <cellStyle name="Normal 40 6 5 4 3" xfId="23430"/>
    <cellStyle name="Normal 40 6 5 4 4" xfId="14055"/>
    <cellStyle name="Normal 40 6 5 5" xfId="19492"/>
    <cellStyle name="Normal 40 6 5 6" xfId="28868"/>
    <cellStyle name="Normal 40 6 5 7" xfId="32592"/>
    <cellStyle name="Normal 40 6 5 8" xfId="10358"/>
    <cellStyle name="Normal 40 6 6" xfId="1022"/>
    <cellStyle name="Normal 40 6 6 2" xfId="6585"/>
    <cellStyle name="Normal 40 6 6 2 2" xfId="38193"/>
    <cellStyle name="Normal 40 6 6 2 3" xfId="25336"/>
    <cellStyle name="Normal 40 6 6 2 4" xfId="15961"/>
    <cellStyle name="Normal 40 6 6 3" xfId="5327"/>
    <cellStyle name="Normal 40 6 6 3 2" xfId="36935"/>
    <cellStyle name="Normal 40 6 6 3 3" xfId="24078"/>
    <cellStyle name="Normal 40 6 6 3 4" xfId="14703"/>
    <cellStyle name="Normal 40 6 6 4" xfId="19607"/>
    <cellStyle name="Normal 40 6 6 5" xfId="28983"/>
    <cellStyle name="Normal 40 6 6 6" xfId="32707"/>
    <cellStyle name="Normal 40 6 6 7" xfId="10473"/>
    <cellStyle name="Normal 40 6 7" xfId="1138"/>
    <cellStyle name="Normal 40 6 7 2" xfId="6703"/>
    <cellStyle name="Normal 40 6 7 2 2" xfId="38309"/>
    <cellStyle name="Normal 40 6 7 2 3" xfId="25452"/>
    <cellStyle name="Normal 40 6 7 2 4" xfId="16077"/>
    <cellStyle name="Normal 40 6 7 3" xfId="4191"/>
    <cellStyle name="Normal 40 6 7 3 2" xfId="35805"/>
    <cellStyle name="Normal 40 6 7 3 3" xfId="22947"/>
    <cellStyle name="Normal 40 6 7 3 4" xfId="13572"/>
    <cellStyle name="Normal 40 6 7 4" xfId="19722"/>
    <cellStyle name="Normal 40 6 7 5" xfId="29098"/>
    <cellStyle name="Normal 40 6 7 6" xfId="32822"/>
    <cellStyle name="Normal 40 6 7 7" xfId="10588"/>
    <cellStyle name="Normal 40 6 8" xfId="1253"/>
    <cellStyle name="Normal 40 6 8 2" xfId="5447"/>
    <cellStyle name="Normal 40 6 8 2 2" xfId="37055"/>
    <cellStyle name="Normal 40 6 8 2 3" xfId="24198"/>
    <cellStyle name="Normal 40 6 8 2 4" xfId="14823"/>
    <cellStyle name="Normal 40 6 8 3" xfId="19836"/>
    <cellStyle name="Normal 40 6 8 4" xfId="29212"/>
    <cellStyle name="Normal 40 6 8 5" xfId="32936"/>
    <cellStyle name="Normal 40 6 8 6" xfId="10702"/>
    <cellStyle name="Normal 40 6 9" xfId="1368"/>
    <cellStyle name="Normal 40 6 9 2" xfId="6928"/>
    <cellStyle name="Normal 40 6 9 2 2" xfId="38534"/>
    <cellStyle name="Normal 40 6 9 2 3" xfId="25677"/>
    <cellStyle name="Normal 40 6 9 2 4" xfId="16302"/>
    <cellStyle name="Normal 40 6 9 3" xfId="19950"/>
    <cellStyle name="Normal 40 6 9 4" xfId="29326"/>
    <cellStyle name="Normal 40 6 9 5" xfId="33050"/>
    <cellStyle name="Normal 40 6 9 6" xfId="10816"/>
    <cellStyle name="Normal 40 7" xfId="161"/>
    <cellStyle name="Normal 40 7 10" xfId="1493"/>
    <cellStyle name="Normal 40 7 10 2" xfId="6841"/>
    <cellStyle name="Normal 40 7 10 2 2" xfId="38447"/>
    <cellStyle name="Normal 40 7 10 2 3" xfId="25590"/>
    <cellStyle name="Normal 40 7 10 2 4" xfId="16215"/>
    <cellStyle name="Normal 40 7 10 3" xfId="20074"/>
    <cellStyle name="Normal 40 7 10 4" xfId="29450"/>
    <cellStyle name="Normal 40 7 10 5" xfId="33174"/>
    <cellStyle name="Normal 40 7 10 6" xfId="10940"/>
    <cellStyle name="Normal 40 7 11" xfId="1625"/>
    <cellStyle name="Normal 40 7 11 2" xfId="7105"/>
    <cellStyle name="Normal 40 7 11 2 2" xfId="38711"/>
    <cellStyle name="Normal 40 7 11 2 3" xfId="25854"/>
    <cellStyle name="Normal 40 7 11 2 4" xfId="16479"/>
    <cellStyle name="Normal 40 7 11 3" xfId="20201"/>
    <cellStyle name="Normal 40 7 11 4" xfId="29577"/>
    <cellStyle name="Normal 40 7 11 5" xfId="33300"/>
    <cellStyle name="Normal 40 7 11 6" xfId="11067"/>
    <cellStyle name="Normal 40 7 12" xfId="1741"/>
    <cellStyle name="Normal 40 7 12 2" xfId="7220"/>
    <cellStyle name="Normal 40 7 12 2 2" xfId="38826"/>
    <cellStyle name="Normal 40 7 12 2 3" xfId="25969"/>
    <cellStyle name="Normal 40 7 12 2 4" xfId="16594"/>
    <cellStyle name="Normal 40 7 12 3" xfId="20316"/>
    <cellStyle name="Normal 40 7 12 4" xfId="29692"/>
    <cellStyle name="Normal 40 7 12 5" xfId="33415"/>
    <cellStyle name="Normal 40 7 12 6" xfId="11182"/>
    <cellStyle name="Normal 40 7 13" xfId="1915"/>
    <cellStyle name="Normal 40 7 13 2" xfId="7393"/>
    <cellStyle name="Normal 40 7 13 2 2" xfId="38999"/>
    <cellStyle name="Normal 40 7 13 2 3" xfId="26142"/>
    <cellStyle name="Normal 40 7 13 2 4" xfId="16767"/>
    <cellStyle name="Normal 40 7 13 3" xfId="20489"/>
    <cellStyle name="Normal 40 7 13 4" xfId="29865"/>
    <cellStyle name="Normal 40 7 13 5" xfId="33588"/>
    <cellStyle name="Normal 40 7 13 6" xfId="11355"/>
    <cellStyle name="Normal 40 7 14" xfId="2033"/>
    <cellStyle name="Normal 40 7 14 2" xfId="7510"/>
    <cellStyle name="Normal 40 7 14 2 2" xfId="39116"/>
    <cellStyle name="Normal 40 7 14 2 3" xfId="26259"/>
    <cellStyle name="Normal 40 7 14 2 4" xfId="16884"/>
    <cellStyle name="Normal 40 7 14 3" xfId="20606"/>
    <cellStyle name="Normal 40 7 14 4" xfId="29982"/>
    <cellStyle name="Normal 40 7 14 5" xfId="33705"/>
    <cellStyle name="Normal 40 7 14 6" xfId="11472"/>
    <cellStyle name="Normal 40 7 15" xfId="2150"/>
    <cellStyle name="Normal 40 7 15 2" xfId="7626"/>
    <cellStyle name="Normal 40 7 15 2 2" xfId="39232"/>
    <cellStyle name="Normal 40 7 15 2 3" xfId="26375"/>
    <cellStyle name="Normal 40 7 15 2 4" xfId="17000"/>
    <cellStyle name="Normal 40 7 15 3" xfId="20722"/>
    <cellStyle name="Normal 40 7 15 4" xfId="30098"/>
    <cellStyle name="Normal 40 7 15 5" xfId="33821"/>
    <cellStyle name="Normal 40 7 15 6" xfId="11588"/>
    <cellStyle name="Normal 40 7 16" xfId="2269"/>
    <cellStyle name="Normal 40 7 16 2" xfId="7744"/>
    <cellStyle name="Normal 40 7 16 2 2" xfId="39350"/>
    <cellStyle name="Normal 40 7 16 2 3" xfId="26493"/>
    <cellStyle name="Normal 40 7 16 2 4" xfId="17118"/>
    <cellStyle name="Normal 40 7 16 3" xfId="20840"/>
    <cellStyle name="Normal 40 7 16 4" xfId="30216"/>
    <cellStyle name="Normal 40 7 16 5" xfId="33939"/>
    <cellStyle name="Normal 40 7 16 6" xfId="11706"/>
    <cellStyle name="Normal 40 7 17" xfId="2388"/>
    <cellStyle name="Normal 40 7 17 2" xfId="7862"/>
    <cellStyle name="Normal 40 7 17 2 2" xfId="39468"/>
    <cellStyle name="Normal 40 7 17 2 3" xfId="26611"/>
    <cellStyle name="Normal 40 7 17 2 4" xfId="17236"/>
    <cellStyle name="Normal 40 7 17 3" xfId="20958"/>
    <cellStyle name="Normal 40 7 17 4" xfId="30334"/>
    <cellStyle name="Normal 40 7 17 5" xfId="34057"/>
    <cellStyle name="Normal 40 7 17 6" xfId="11824"/>
    <cellStyle name="Normal 40 7 18" xfId="2505"/>
    <cellStyle name="Normal 40 7 18 2" xfId="7978"/>
    <cellStyle name="Normal 40 7 18 2 2" xfId="39584"/>
    <cellStyle name="Normal 40 7 18 2 3" xfId="26727"/>
    <cellStyle name="Normal 40 7 18 2 4" xfId="17352"/>
    <cellStyle name="Normal 40 7 18 3" xfId="21074"/>
    <cellStyle name="Normal 40 7 18 4" xfId="30450"/>
    <cellStyle name="Normal 40 7 18 5" xfId="34173"/>
    <cellStyle name="Normal 40 7 18 6" xfId="11940"/>
    <cellStyle name="Normal 40 7 19" xfId="2623"/>
    <cellStyle name="Normal 40 7 19 2" xfId="8095"/>
    <cellStyle name="Normal 40 7 19 2 2" xfId="39701"/>
    <cellStyle name="Normal 40 7 19 2 3" xfId="26844"/>
    <cellStyle name="Normal 40 7 19 2 4" xfId="17469"/>
    <cellStyle name="Normal 40 7 19 3" xfId="21191"/>
    <cellStyle name="Normal 40 7 19 4" xfId="30567"/>
    <cellStyle name="Normal 40 7 19 5" xfId="34290"/>
    <cellStyle name="Normal 40 7 19 6" xfId="12057"/>
    <cellStyle name="Normal 40 7 2" xfId="226"/>
    <cellStyle name="Normal 40 7 2 10" xfId="1690"/>
    <cellStyle name="Normal 40 7 2 10 2" xfId="7170"/>
    <cellStyle name="Normal 40 7 2 10 2 2" xfId="38776"/>
    <cellStyle name="Normal 40 7 2 10 2 3" xfId="25919"/>
    <cellStyle name="Normal 40 7 2 10 2 4" xfId="16544"/>
    <cellStyle name="Normal 40 7 2 10 3" xfId="20266"/>
    <cellStyle name="Normal 40 7 2 10 4" xfId="29642"/>
    <cellStyle name="Normal 40 7 2 10 5" xfId="33365"/>
    <cellStyle name="Normal 40 7 2 10 6" xfId="11132"/>
    <cellStyle name="Normal 40 7 2 11" xfId="1806"/>
    <cellStyle name="Normal 40 7 2 11 2" xfId="7285"/>
    <cellStyle name="Normal 40 7 2 11 2 2" xfId="38891"/>
    <cellStyle name="Normal 40 7 2 11 2 3" xfId="26034"/>
    <cellStyle name="Normal 40 7 2 11 2 4" xfId="16659"/>
    <cellStyle name="Normal 40 7 2 11 3" xfId="20381"/>
    <cellStyle name="Normal 40 7 2 11 4" xfId="29757"/>
    <cellStyle name="Normal 40 7 2 11 5" xfId="33480"/>
    <cellStyle name="Normal 40 7 2 11 6" xfId="11247"/>
    <cellStyle name="Normal 40 7 2 12" xfId="1980"/>
    <cellStyle name="Normal 40 7 2 12 2" xfId="7458"/>
    <cellStyle name="Normal 40 7 2 12 2 2" xfId="39064"/>
    <cellStyle name="Normal 40 7 2 12 2 3" xfId="26207"/>
    <cellStyle name="Normal 40 7 2 12 2 4" xfId="16832"/>
    <cellStyle name="Normal 40 7 2 12 3" xfId="20554"/>
    <cellStyle name="Normal 40 7 2 12 4" xfId="29930"/>
    <cellStyle name="Normal 40 7 2 12 5" xfId="33653"/>
    <cellStyle name="Normal 40 7 2 12 6" xfId="11420"/>
    <cellStyle name="Normal 40 7 2 13" xfId="2098"/>
    <cellStyle name="Normal 40 7 2 13 2" xfId="7575"/>
    <cellStyle name="Normal 40 7 2 13 2 2" xfId="39181"/>
    <cellStyle name="Normal 40 7 2 13 2 3" xfId="26324"/>
    <cellStyle name="Normal 40 7 2 13 2 4" xfId="16949"/>
    <cellStyle name="Normal 40 7 2 13 3" xfId="20671"/>
    <cellStyle name="Normal 40 7 2 13 4" xfId="30047"/>
    <cellStyle name="Normal 40 7 2 13 5" xfId="33770"/>
    <cellStyle name="Normal 40 7 2 13 6" xfId="11537"/>
    <cellStyle name="Normal 40 7 2 14" xfId="2215"/>
    <cellStyle name="Normal 40 7 2 14 2" xfId="7691"/>
    <cellStyle name="Normal 40 7 2 14 2 2" xfId="39297"/>
    <cellStyle name="Normal 40 7 2 14 2 3" xfId="26440"/>
    <cellStyle name="Normal 40 7 2 14 2 4" xfId="17065"/>
    <cellStyle name="Normal 40 7 2 14 3" xfId="20787"/>
    <cellStyle name="Normal 40 7 2 14 4" xfId="30163"/>
    <cellStyle name="Normal 40 7 2 14 5" xfId="33886"/>
    <cellStyle name="Normal 40 7 2 14 6" xfId="11653"/>
    <cellStyle name="Normal 40 7 2 15" xfId="2334"/>
    <cellStyle name="Normal 40 7 2 15 2" xfId="7809"/>
    <cellStyle name="Normal 40 7 2 15 2 2" xfId="39415"/>
    <cellStyle name="Normal 40 7 2 15 2 3" xfId="26558"/>
    <cellStyle name="Normal 40 7 2 15 2 4" xfId="17183"/>
    <cellStyle name="Normal 40 7 2 15 3" xfId="20905"/>
    <cellStyle name="Normal 40 7 2 15 4" xfId="30281"/>
    <cellStyle name="Normal 40 7 2 15 5" xfId="34004"/>
    <cellStyle name="Normal 40 7 2 15 6" xfId="11771"/>
    <cellStyle name="Normal 40 7 2 16" xfId="2453"/>
    <cellStyle name="Normal 40 7 2 16 2" xfId="7927"/>
    <cellStyle name="Normal 40 7 2 16 2 2" xfId="39533"/>
    <cellStyle name="Normal 40 7 2 16 2 3" xfId="26676"/>
    <cellStyle name="Normal 40 7 2 16 2 4" xfId="17301"/>
    <cellStyle name="Normal 40 7 2 16 3" xfId="21023"/>
    <cellStyle name="Normal 40 7 2 16 4" xfId="30399"/>
    <cellStyle name="Normal 40 7 2 16 5" xfId="34122"/>
    <cellStyle name="Normal 40 7 2 16 6" xfId="11889"/>
    <cellStyle name="Normal 40 7 2 17" xfId="2570"/>
    <cellStyle name="Normal 40 7 2 17 2" xfId="8043"/>
    <cellStyle name="Normal 40 7 2 17 2 2" xfId="39649"/>
    <cellStyle name="Normal 40 7 2 17 2 3" xfId="26792"/>
    <cellStyle name="Normal 40 7 2 17 2 4" xfId="17417"/>
    <cellStyle name="Normal 40 7 2 17 3" xfId="21139"/>
    <cellStyle name="Normal 40 7 2 17 4" xfId="30515"/>
    <cellStyle name="Normal 40 7 2 17 5" xfId="34238"/>
    <cellStyle name="Normal 40 7 2 17 6" xfId="12005"/>
    <cellStyle name="Normal 40 7 2 18" xfId="2688"/>
    <cellStyle name="Normal 40 7 2 18 2" xfId="8160"/>
    <cellStyle name="Normal 40 7 2 18 2 2" xfId="39766"/>
    <cellStyle name="Normal 40 7 2 18 2 3" xfId="26909"/>
    <cellStyle name="Normal 40 7 2 18 2 4" xfId="17534"/>
    <cellStyle name="Normal 40 7 2 18 3" xfId="21256"/>
    <cellStyle name="Normal 40 7 2 18 4" xfId="30632"/>
    <cellStyle name="Normal 40 7 2 18 5" xfId="34355"/>
    <cellStyle name="Normal 40 7 2 18 6" xfId="12122"/>
    <cellStyle name="Normal 40 7 2 19" xfId="2808"/>
    <cellStyle name="Normal 40 7 2 19 2" xfId="8279"/>
    <cellStyle name="Normal 40 7 2 19 2 2" xfId="39885"/>
    <cellStyle name="Normal 40 7 2 19 2 3" xfId="27028"/>
    <cellStyle name="Normal 40 7 2 19 2 4" xfId="17653"/>
    <cellStyle name="Normal 40 7 2 19 3" xfId="21375"/>
    <cellStyle name="Normal 40 7 2 19 4" xfId="30751"/>
    <cellStyle name="Normal 40 7 2 19 5" xfId="34474"/>
    <cellStyle name="Normal 40 7 2 19 6" xfId="12241"/>
    <cellStyle name="Normal 40 7 2 2" xfId="347"/>
    <cellStyle name="Normal 40 7 2 2 2" xfId="706"/>
    <cellStyle name="Normal 40 7 2 2 2 2" xfId="5340"/>
    <cellStyle name="Normal 40 7 2 2 2 2 2" xfId="6598"/>
    <cellStyle name="Normal 40 7 2 2 2 2 2 2" xfId="38206"/>
    <cellStyle name="Normal 40 7 2 2 2 2 2 3" xfId="25349"/>
    <cellStyle name="Normal 40 7 2 2 2 2 2 4" xfId="15974"/>
    <cellStyle name="Normal 40 7 2 2 2 2 3" xfId="36948"/>
    <cellStyle name="Normal 40 7 2 2 2 2 4" xfId="24091"/>
    <cellStyle name="Normal 40 7 2 2 2 2 5" xfId="14716"/>
    <cellStyle name="Normal 40 7 2 2 2 3" xfId="5880"/>
    <cellStyle name="Normal 40 7 2 2 2 3 2" xfId="37488"/>
    <cellStyle name="Normal 40 7 2 2 2 3 3" xfId="24631"/>
    <cellStyle name="Normal 40 7 2 2 2 3 4" xfId="15256"/>
    <cellStyle name="Normal 40 7 2 2 2 4" xfId="4620"/>
    <cellStyle name="Normal 40 7 2 2 2 4 2" xfId="36234"/>
    <cellStyle name="Normal 40 7 2 2 2 4 3" xfId="23376"/>
    <cellStyle name="Normal 40 7 2 2 2 4 4" xfId="14001"/>
    <cellStyle name="Normal 40 7 2 2 2 5" xfId="32398"/>
    <cellStyle name="Normal 40 7 2 2 2 6" xfId="22746"/>
    <cellStyle name="Normal 40 7 2 2 2 7" xfId="10160"/>
    <cellStyle name="Normal 40 7 2 2 3" xfId="5339"/>
    <cellStyle name="Normal 40 7 2 2 3 2" xfId="6597"/>
    <cellStyle name="Normal 40 7 2 2 3 2 2" xfId="38205"/>
    <cellStyle name="Normal 40 7 2 2 3 2 3" xfId="25348"/>
    <cellStyle name="Normal 40 7 2 2 3 2 4" xfId="15973"/>
    <cellStyle name="Normal 40 7 2 2 3 3" xfId="36947"/>
    <cellStyle name="Normal 40 7 2 2 3 4" xfId="24090"/>
    <cellStyle name="Normal 40 7 2 2 3 5" xfId="14715"/>
    <cellStyle name="Normal 40 7 2 2 4" xfId="5641"/>
    <cellStyle name="Normal 40 7 2 2 4 2" xfId="37249"/>
    <cellStyle name="Normal 40 7 2 2 4 3" xfId="24392"/>
    <cellStyle name="Normal 40 7 2 2 4 4" xfId="15017"/>
    <cellStyle name="Normal 40 7 2 2 5" xfId="4381"/>
    <cellStyle name="Normal 40 7 2 2 5 2" xfId="35995"/>
    <cellStyle name="Normal 40 7 2 2 5 3" xfId="23137"/>
    <cellStyle name="Normal 40 7 2 2 5 4" xfId="13762"/>
    <cellStyle name="Normal 40 7 2 2 6" xfId="19294"/>
    <cellStyle name="Normal 40 7 2 2 7" xfId="28670"/>
    <cellStyle name="Normal 40 7 2 2 8" xfId="32157"/>
    <cellStyle name="Normal 40 7 2 2 9" xfId="9805"/>
    <cellStyle name="Normal 40 7 2 20" xfId="2923"/>
    <cellStyle name="Normal 40 7 2 20 2" xfId="8393"/>
    <cellStyle name="Normal 40 7 2 20 2 2" xfId="39999"/>
    <cellStyle name="Normal 40 7 2 20 2 3" xfId="27142"/>
    <cellStyle name="Normal 40 7 2 20 2 4" xfId="17767"/>
    <cellStyle name="Normal 40 7 2 20 3" xfId="21489"/>
    <cellStyle name="Normal 40 7 2 20 4" xfId="30865"/>
    <cellStyle name="Normal 40 7 2 20 5" xfId="34588"/>
    <cellStyle name="Normal 40 7 2 20 6" xfId="12355"/>
    <cellStyle name="Normal 40 7 2 21" xfId="3038"/>
    <cellStyle name="Normal 40 7 2 21 2" xfId="8507"/>
    <cellStyle name="Normal 40 7 2 21 2 2" xfId="40113"/>
    <cellStyle name="Normal 40 7 2 21 2 3" xfId="27256"/>
    <cellStyle name="Normal 40 7 2 21 2 4" xfId="17881"/>
    <cellStyle name="Normal 40 7 2 21 3" xfId="21603"/>
    <cellStyle name="Normal 40 7 2 21 4" xfId="30979"/>
    <cellStyle name="Normal 40 7 2 21 5" xfId="34702"/>
    <cellStyle name="Normal 40 7 2 21 6" xfId="12469"/>
    <cellStyle name="Normal 40 7 2 22" xfId="3153"/>
    <cellStyle name="Normal 40 7 2 22 2" xfId="8621"/>
    <cellStyle name="Normal 40 7 2 22 2 2" xfId="40227"/>
    <cellStyle name="Normal 40 7 2 22 2 3" xfId="27370"/>
    <cellStyle name="Normal 40 7 2 22 2 4" xfId="17995"/>
    <cellStyle name="Normal 40 7 2 22 3" xfId="21717"/>
    <cellStyle name="Normal 40 7 2 22 4" xfId="31093"/>
    <cellStyle name="Normal 40 7 2 22 5" xfId="34816"/>
    <cellStyle name="Normal 40 7 2 22 6" xfId="12583"/>
    <cellStyle name="Normal 40 7 2 23" xfId="3268"/>
    <cellStyle name="Normal 40 7 2 23 2" xfId="8735"/>
    <cellStyle name="Normal 40 7 2 23 2 2" xfId="40341"/>
    <cellStyle name="Normal 40 7 2 23 2 3" xfId="27484"/>
    <cellStyle name="Normal 40 7 2 23 2 4" xfId="18109"/>
    <cellStyle name="Normal 40 7 2 23 3" xfId="21831"/>
    <cellStyle name="Normal 40 7 2 23 4" xfId="31207"/>
    <cellStyle name="Normal 40 7 2 23 5" xfId="34930"/>
    <cellStyle name="Normal 40 7 2 23 6" xfId="12697"/>
    <cellStyle name="Normal 40 7 2 24" xfId="3383"/>
    <cellStyle name="Normal 40 7 2 24 2" xfId="8849"/>
    <cellStyle name="Normal 40 7 2 24 2 2" xfId="40455"/>
    <cellStyle name="Normal 40 7 2 24 2 3" xfId="27598"/>
    <cellStyle name="Normal 40 7 2 24 2 4" xfId="18223"/>
    <cellStyle name="Normal 40 7 2 24 3" xfId="21945"/>
    <cellStyle name="Normal 40 7 2 24 4" xfId="31321"/>
    <cellStyle name="Normal 40 7 2 24 5" xfId="35044"/>
    <cellStyle name="Normal 40 7 2 24 6" xfId="12811"/>
    <cellStyle name="Normal 40 7 2 25" xfId="3501"/>
    <cellStyle name="Normal 40 7 2 25 2" xfId="8966"/>
    <cellStyle name="Normal 40 7 2 25 2 2" xfId="40572"/>
    <cellStyle name="Normal 40 7 2 25 2 3" xfId="27715"/>
    <cellStyle name="Normal 40 7 2 25 2 4" xfId="18340"/>
    <cellStyle name="Normal 40 7 2 25 3" xfId="22062"/>
    <cellStyle name="Normal 40 7 2 25 4" xfId="31438"/>
    <cellStyle name="Normal 40 7 2 25 5" xfId="35161"/>
    <cellStyle name="Normal 40 7 2 25 6" xfId="12928"/>
    <cellStyle name="Normal 40 7 2 26" xfId="3621"/>
    <cellStyle name="Normal 40 7 2 26 2" xfId="9085"/>
    <cellStyle name="Normal 40 7 2 26 2 2" xfId="40691"/>
    <cellStyle name="Normal 40 7 2 26 2 3" xfId="27834"/>
    <cellStyle name="Normal 40 7 2 26 2 4" xfId="18459"/>
    <cellStyle name="Normal 40 7 2 26 3" xfId="22181"/>
    <cellStyle name="Normal 40 7 2 26 4" xfId="31557"/>
    <cellStyle name="Normal 40 7 2 26 5" xfId="35280"/>
    <cellStyle name="Normal 40 7 2 26 6" xfId="13047"/>
    <cellStyle name="Normal 40 7 2 27" xfId="3753"/>
    <cellStyle name="Normal 40 7 2 27 2" xfId="9216"/>
    <cellStyle name="Normal 40 7 2 27 2 2" xfId="40822"/>
    <cellStyle name="Normal 40 7 2 27 2 3" xfId="27965"/>
    <cellStyle name="Normal 40 7 2 27 2 4" xfId="18590"/>
    <cellStyle name="Normal 40 7 2 27 3" xfId="22312"/>
    <cellStyle name="Normal 40 7 2 27 4" xfId="31688"/>
    <cellStyle name="Normal 40 7 2 27 5" xfId="35411"/>
    <cellStyle name="Normal 40 7 2 27 6" xfId="13178"/>
    <cellStyle name="Normal 40 7 2 28" xfId="3869"/>
    <cellStyle name="Normal 40 7 2 28 2" xfId="9331"/>
    <cellStyle name="Normal 40 7 2 28 2 2" xfId="40937"/>
    <cellStyle name="Normal 40 7 2 28 2 3" xfId="28080"/>
    <cellStyle name="Normal 40 7 2 28 2 4" xfId="18705"/>
    <cellStyle name="Normal 40 7 2 28 3" xfId="22427"/>
    <cellStyle name="Normal 40 7 2 28 4" xfId="31803"/>
    <cellStyle name="Normal 40 7 2 28 5" xfId="35526"/>
    <cellStyle name="Normal 40 7 2 28 6" xfId="13293"/>
    <cellStyle name="Normal 40 7 2 29" xfId="3984"/>
    <cellStyle name="Normal 40 7 2 29 2" xfId="9445"/>
    <cellStyle name="Normal 40 7 2 29 2 2" xfId="41051"/>
    <cellStyle name="Normal 40 7 2 29 2 3" xfId="28194"/>
    <cellStyle name="Normal 40 7 2 29 2 4" xfId="18819"/>
    <cellStyle name="Normal 40 7 2 29 3" xfId="22541"/>
    <cellStyle name="Normal 40 7 2 29 4" xfId="31917"/>
    <cellStyle name="Normal 40 7 2 29 5" xfId="35640"/>
    <cellStyle name="Normal 40 7 2 29 6" xfId="13407"/>
    <cellStyle name="Normal 40 7 2 3" xfId="864"/>
    <cellStyle name="Normal 40 7 2 3 2" xfId="5341"/>
    <cellStyle name="Normal 40 7 2 3 2 2" xfId="6599"/>
    <cellStyle name="Normal 40 7 2 3 2 2 2" xfId="38207"/>
    <cellStyle name="Normal 40 7 2 3 2 2 3" xfId="25350"/>
    <cellStyle name="Normal 40 7 2 3 2 2 4" xfId="15975"/>
    <cellStyle name="Normal 40 7 2 3 2 3" xfId="36949"/>
    <cellStyle name="Normal 40 7 2 3 2 4" xfId="24092"/>
    <cellStyle name="Normal 40 7 2 3 2 5" xfId="14717"/>
    <cellStyle name="Normal 40 7 2 3 3" xfId="5881"/>
    <cellStyle name="Normal 40 7 2 3 3 2" xfId="37489"/>
    <cellStyle name="Normal 40 7 2 3 3 3" xfId="24632"/>
    <cellStyle name="Normal 40 7 2 3 3 4" xfId="15257"/>
    <cellStyle name="Normal 40 7 2 3 4" xfId="4621"/>
    <cellStyle name="Normal 40 7 2 3 4 2" xfId="36235"/>
    <cellStyle name="Normal 40 7 2 3 4 3" xfId="23377"/>
    <cellStyle name="Normal 40 7 2 3 4 4" xfId="14002"/>
    <cellStyle name="Normal 40 7 2 3 5" xfId="19451"/>
    <cellStyle name="Normal 40 7 2 3 6" xfId="28827"/>
    <cellStyle name="Normal 40 7 2 3 7" xfId="32278"/>
    <cellStyle name="Normal 40 7 2 3 8" xfId="10317"/>
    <cellStyle name="Normal 40 7 2 30" xfId="588"/>
    <cellStyle name="Normal 40 7 2 30 2" xfId="9565"/>
    <cellStyle name="Normal 40 7 2 30 2 2" xfId="41171"/>
    <cellStyle name="Normal 40 7 2 30 2 3" xfId="28314"/>
    <cellStyle name="Normal 40 7 2 30 2 4" xfId="18939"/>
    <cellStyle name="Normal 40 7 2 30 3" xfId="22661"/>
    <cellStyle name="Normal 40 7 2 30 4" xfId="28555"/>
    <cellStyle name="Normal 40 7 2 30 5" xfId="32519"/>
    <cellStyle name="Normal 40 7 2 30 6" xfId="10045"/>
    <cellStyle name="Normal 40 7 2 31" xfId="467"/>
    <cellStyle name="Normal 40 7 2 31 2" xfId="6998"/>
    <cellStyle name="Normal 40 7 2 31 2 2" xfId="38604"/>
    <cellStyle name="Normal 40 7 2 31 2 3" xfId="25747"/>
    <cellStyle name="Normal 40 7 2 31 2 4" xfId="16372"/>
    <cellStyle name="Normal 40 7 2 31 3" xfId="19179"/>
    <cellStyle name="Normal 40 7 2 31 4" xfId="9925"/>
    <cellStyle name="Normal 40 7 2 32" xfId="4149"/>
    <cellStyle name="Normal 40 7 2 32 2" xfId="35763"/>
    <cellStyle name="Normal 40 7 2 32 3" xfId="22905"/>
    <cellStyle name="Normal 40 7 2 32 4" xfId="13530"/>
    <cellStyle name="Normal 40 7 2 33" xfId="19059"/>
    <cellStyle name="Normal 40 7 2 34" xfId="28435"/>
    <cellStyle name="Normal 40 7 2 35" xfId="32037"/>
    <cellStyle name="Normal 40 7 2 36" xfId="9685"/>
    <cellStyle name="Normal 40 7 2 4" xfId="981"/>
    <cellStyle name="Normal 40 7 2 4 2" xfId="5342"/>
    <cellStyle name="Normal 40 7 2 4 2 2" xfId="6600"/>
    <cellStyle name="Normal 40 7 2 4 2 2 2" xfId="38208"/>
    <cellStyle name="Normal 40 7 2 4 2 2 3" xfId="25351"/>
    <cellStyle name="Normal 40 7 2 4 2 2 4" xfId="15976"/>
    <cellStyle name="Normal 40 7 2 4 2 3" xfId="36950"/>
    <cellStyle name="Normal 40 7 2 4 2 4" xfId="24093"/>
    <cellStyle name="Normal 40 7 2 4 2 5" xfId="14718"/>
    <cellStyle name="Normal 40 7 2 4 3" xfId="6010"/>
    <cellStyle name="Normal 40 7 2 4 3 2" xfId="37618"/>
    <cellStyle name="Normal 40 7 2 4 3 3" xfId="24761"/>
    <cellStyle name="Normal 40 7 2 4 3 4" xfId="15386"/>
    <cellStyle name="Normal 40 7 2 4 4" xfId="4751"/>
    <cellStyle name="Normal 40 7 2 4 4 2" xfId="36362"/>
    <cellStyle name="Normal 40 7 2 4 4 3" xfId="23505"/>
    <cellStyle name="Normal 40 7 2 4 4 4" xfId="14130"/>
    <cellStyle name="Normal 40 7 2 4 5" xfId="19567"/>
    <cellStyle name="Normal 40 7 2 4 6" xfId="28943"/>
    <cellStyle name="Normal 40 7 2 4 7" xfId="32667"/>
    <cellStyle name="Normal 40 7 2 4 8" xfId="10433"/>
    <cellStyle name="Normal 40 7 2 5" xfId="1097"/>
    <cellStyle name="Normal 40 7 2 5 2" xfId="6596"/>
    <cellStyle name="Normal 40 7 2 5 2 2" xfId="38204"/>
    <cellStyle name="Normal 40 7 2 5 2 3" xfId="25347"/>
    <cellStyle name="Normal 40 7 2 5 2 4" xfId="15972"/>
    <cellStyle name="Normal 40 7 2 5 3" xfId="5338"/>
    <cellStyle name="Normal 40 7 2 5 3 2" xfId="36946"/>
    <cellStyle name="Normal 40 7 2 5 3 3" xfId="24089"/>
    <cellStyle name="Normal 40 7 2 5 3 4" xfId="14714"/>
    <cellStyle name="Normal 40 7 2 5 4" xfId="19682"/>
    <cellStyle name="Normal 40 7 2 5 5" xfId="29058"/>
    <cellStyle name="Normal 40 7 2 5 6" xfId="32782"/>
    <cellStyle name="Normal 40 7 2 5 7" xfId="10548"/>
    <cellStyle name="Normal 40 7 2 6" xfId="1213"/>
    <cellStyle name="Normal 40 7 2 6 2" xfId="6643"/>
    <cellStyle name="Normal 40 7 2 6 2 2" xfId="38251"/>
    <cellStyle name="Normal 40 7 2 6 2 3" xfId="25394"/>
    <cellStyle name="Normal 40 7 2 6 2 4" xfId="16019"/>
    <cellStyle name="Normal 40 7 2 6 3" xfId="4266"/>
    <cellStyle name="Normal 40 7 2 6 3 2" xfId="35880"/>
    <cellStyle name="Normal 40 7 2 6 3 3" xfId="23022"/>
    <cellStyle name="Normal 40 7 2 6 3 4" xfId="13647"/>
    <cellStyle name="Normal 40 7 2 6 4" xfId="19797"/>
    <cellStyle name="Normal 40 7 2 6 5" xfId="29173"/>
    <cellStyle name="Normal 40 7 2 6 6" xfId="32897"/>
    <cellStyle name="Normal 40 7 2 6 7" xfId="10663"/>
    <cellStyle name="Normal 40 7 2 7" xfId="1328"/>
    <cellStyle name="Normal 40 7 2 7 2" xfId="5522"/>
    <cellStyle name="Normal 40 7 2 7 2 2" xfId="37130"/>
    <cellStyle name="Normal 40 7 2 7 2 3" xfId="24273"/>
    <cellStyle name="Normal 40 7 2 7 2 4" xfId="14898"/>
    <cellStyle name="Normal 40 7 2 7 3" xfId="19911"/>
    <cellStyle name="Normal 40 7 2 7 4" xfId="29287"/>
    <cellStyle name="Normal 40 7 2 7 5" xfId="33011"/>
    <cellStyle name="Normal 40 7 2 7 6" xfId="10777"/>
    <cellStyle name="Normal 40 7 2 8" xfId="1443"/>
    <cellStyle name="Normal 40 7 2 8 2" xfId="6662"/>
    <cellStyle name="Normal 40 7 2 8 2 2" xfId="38269"/>
    <cellStyle name="Normal 40 7 2 8 2 3" xfId="25412"/>
    <cellStyle name="Normal 40 7 2 8 2 4" xfId="16037"/>
    <cellStyle name="Normal 40 7 2 8 3" xfId="20025"/>
    <cellStyle name="Normal 40 7 2 8 4" xfId="29401"/>
    <cellStyle name="Normal 40 7 2 8 5" xfId="33125"/>
    <cellStyle name="Normal 40 7 2 8 6" xfId="10891"/>
    <cellStyle name="Normal 40 7 2 9" xfId="1558"/>
    <cellStyle name="Normal 40 7 2 9 2" xfId="6792"/>
    <cellStyle name="Normal 40 7 2 9 2 2" xfId="38398"/>
    <cellStyle name="Normal 40 7 2 9 2 3" xfId="25541"/>
    <cellStyle name="Normal 40 7 2 9 2 4" xfId="16166"/>
    <cellStyle name="Normal 40 7 2 9 3" xfId="20139"/>
    <cellStyle name="Normal 40 7 2 9 4" xfId="29515"/>
    <cellStyle name="Normal 40 7 2 9 5" xfId="33239"/>
    <cellStyle name="Normal 40 7 2 9 6" xfId="11005"/>
    <cellStyle name="Normal 40 7 20" xfId="2743"/>
    <cellStyle name="Normal 40 7 20 2" xfId="8214"/>
    <cellStyle name="Normal 40 7 20 2 2" xfId="39820"/>
    <cellStyle name="Normal 40 7 20 2 3" xfId="26963"/>
    <cellStyle name="Normal 40 7 20 2 4" xfId="17588"/>
    <cellStyle name="Normal 40 7 20 3" xfId="21310"/>
    <cellStyle name="Normal 40 7 20 4" xfId="30686"/>
    <cellStyle name="Normal 40 7 20 5" xfId="34409"/>
    <cellStyle name="Normal 40 7 20 6" xfId="12176"/>
    <cellStyle name="Normal 40 7 21" xfId="2858"/>
    <cellStyle name="Normal 40 7 21 2" xfId="8328"/>
    <cellStyle name="Normal 40 7 21 2 2" xfId="39934"/>
    <cellStyle name="Normal 40 7 21 2 3" xfId="27077"/>
    <cellStyle name="Normal 40 7 21 2 4" xfId="17702"/>
    <cellStyle name="Normal 40 7 21 3" xfId="21424"/>
    <cellStyle name="Normal 40 7 21 4" xfId="30800"/>
    <cellStyle name="Normal 40 7 21 5" xfId="34523"/>
    <cellStyle name="Normal 40 7 21 6" xfId="12290"/>
    <cellStyle name="Normal 40 7 22" xfId="2973"/>
    <cellStyle name="Normal 40 7 22 2" xfId="8442"/>
    <cellStyle name="Normal 40 7 22 2 2" xfId="40048"/>
    <cellStyle name="Normal 40 7 22 2 3" xfId="27191"/>
    <cellStyle name="Normal 40 7 22 2 4" xfId="17816"/>
    <cellStyle name="Normal 40 7 22 3" xfId="21538"/>
    <cellStyle name="Normal 40 7 22 4" xfId="30914"/>
    <cellStyle name="Normal 40 7 22 5" xfId="34637"/>
    <cellStyle name="Normal 40 7 22 6" xfId="12404"/>
    <cellStyle name="Normal 40 7 23" xfId="3088"/>
    <cellStyle name="Normal 40 7 23 2" xfId="8556"/>
    <cellStyle name="Normal 40 7 23 2 2" xfId="40162"/>
    <cellStyle name="Normal 40 7 23 2 3" xfId="27305"/>
    <cellStyle name="Normal 40 7 23 2 4" xfId="17930"/>
    <cellStyle name="Normal 40 7 23 3" xfId="21652"/>
    <cellStyle name="Normal 40 7 23 4" xfId="31028"/>
    <cellStyle name="Normal 40 7 23 5" xfId="34751"/>
    <cellStyle name="Normal 40 7 23 6" xfId="12518"/>
    <cellStyle name="Normal 40 7 24" xfId="3203"/>
    <cellStyle name="Normal 40 7 24 2" xfId="8670"/>
    <cellStyle name="Normal 40 7 24 2 2" xfId="40276"/>
    <cellStyle name="Normal 40 7 24 2 3" xfId="27419"/>
    <cellStyle name="Normal 40 7 24 2 4" xfId="18044"/>
    <cellStyle name="Normal 40 7 24 3" xfId="21766"/>
    <cellStyle name="Normal 40 7 24 4" xfId="31142"/>
    <cellStyle name="Normal 40 7 24 5" xfId="34865"/>
    <cellStyle name="Normal 40 7 24 6" xfId="12632"/>
    <cellStyle name="Normal 40 7 25" xfId="3318"/>
    <cellStyle name="Normal 40 7 25 2" xfId="8784"/>
    <cellStyle name="Normal 40 7 25 2 2" xfId="40390"/>
    <cellStyle name="Normal 40 7 25 2 3" xfId="27533"/>
    <cellStyle name="Normal 40 7 25 2 4" xfId="18158"/>
    <cellStyle name="Normal 40 7 25 3" xfId="21880"/>
    <cellStyle name="Normal 40 7 25 4" xfId="31256"/>
    <cellStyle name="Normal 40 7 25 5" xfId="34979"/>
    <cellStyle name="Normal 40 7 25 6" xfId="12746"/>
    <cellStyle name="Normal 40 7 26" xfId="3436"/>
    <cellStyle name="Normal 40 7 26 2" xfId="8901"/>
    <cellStyle name="Normal 40 7 26 2 2" xfId="40507"/>
    <cellStyle name="Normal 40 7 26 2 3" xfId="27650"/>
    <cellStyle name="Normal 40 7 26 2 4" xfId="18275"/>
    <cellStyle name="Normal 40 7 26 3" xfId="21997"/>
    <cellStyle name="Normal 40 7 26 4" xfId="31373"/>
    <cellStyle name="Normal 40 7 26 5" xfId="35096"/>
    <cellStyle name="Normal 40 7 26 6" xfId="12863"/>
    <cellStyle name="Normal 40 7 27" xfId="3556"/>
    <cellStyle name="Normal 40 7 27 2" xfId="9020"/>
    <cellStyle name="Normal 40 7 27 2 2" xfId="40626"/>
    <cellStyle name="Normal 40 7 27 2 3" xfId="27769"/>
    <cellStyle name="Normal 40 7 27 2 4" xfId="18394"/>
    <cellStyle name="Normal 40 7 27 3" xfId="22116"/>
    <cellStyle name="Normal 40 7 27 4" xfId="31492"/>
    <cellStyle name="Normal 40 7 27 5" xfId="35215"/>
    <cellStyle name="Normal 40 7 27 6" xfId="12982"/>
    <cellStyle name="Normal 40 7 28" xfId="3688"/>
    <cellStyle name="Normal 40 7 28 2" xfId="9151"/>
    <cellStyle name="Normal 40 7 28 2 2" xfId="40757"/>
    <cellStyle name="Normal 40 7 28 2 3" xfId="27900"/>
    <cellStyle name="Normal 40 7 28 2 4" xfId="18525"/>
    <cellStyle name="Normal 40 7 28 3" xfId="22247"/>
    <cellStyle name="Normal 40 7 28 4" xfId="31623"/>
    <cellStyle name="Normal 40 7 28 5" xfId="35346"/>
    <cellStyle name="Normal 40 7 28 6" xfId="13113"/>
    <cellStyle name="Normal 40 7 29" xfId="3804"/>
    <cellStyle name="Normal 40 7 29 2" xfId="9266"/>
    <cellStyle name="Normal 40 7 29 2 2" xfId="40872"/>
    <cellStyle name="Normal 40 7 29 2 3" xfId="28015"/>
    <cellStyle name="Normal 40 7 29 2 4" xfId="18640"/>
    <cellStyle name="Normal 40 7 29 3" xfId="22362"/>
    <cellStyle name="Normal 40 7 29 4" xfId="31738"/>
    <cellStyle name="Normal 40 7 29 5" xfId="35461"/>
    <cellStyle name="Normal 40 7 29 6" xfId="13228"/>
    <cellStyle name="Normal 40 7 3" xfId="282"/>
    <cellStyle name="Normal 40 7 3 2" xfId="645"/>
    <cellStyle name="Normal 40 7 3 2 2" xfId="5344"/>
    <cellStyle name="Normal 40 7 3 2 2 2" xfId="6602"/>
    <cellStyle name="Normal 40 7 3 2 2 2 2" xfId="38210"/>
    <cellStyle name="Normal 40 7 3 2 2 2 3" xfId="25353"/>
    <cellStyle name="Normal 40 7 3 2 2 2 4" xfId="15978"/>
    <cellStyle name="Normal 40 7 3 2 2 3" xfId="36952"/>
    <cellStyle name="Normal 40 7 3 2 2 4" xfId="24095"/>
    <cellStyle name="Normal 40 7 3 2 2 5" xfId="14720"/>
    <cellStyle name="Normal 40 7 3 2 3" xfId="5882"/>
    <cellStyle name="Normal 40 7 3 2 3 2" xfId="37490"/>
    <cellStyle name="Normal 40 7 3 2 3 3" xfId="24633"/>
    <cellStyle name="Normal 40 7 3 2 3 4" xfId="15258"/>
    <cellStyle name="Normal 40 7 3 2 4" xfId="4622"/>
    <cellStyle name="Normal 40 7 3 2 4 2" xfId="36236"/>
    <cellStyle name="Normal 40 7 3 2 4 3" xfId="23378"/>
    <cellStyle name="Normal 40 7 3 2 4 4" xfId="14003"/>
    <cellStyle name="Normal 40 7 3 2 5" xfId="32333"/>
    <cellStyle name="Normal 40 7 3 2 6" xfId="22682"/>
    <cellStyle name="Normal 40 7 3 2 7" xfId="10100"/>
    <cellStyle name="Normal 40 7 3 3" xfId="5343"/>
    <cellStyle name="Normal 40 7 3 3 2" xfId="6601"/>
    <cellStyle name="Normal 40 7 3 3 2 2" xfId="38209"/>
    <cellStyle name="Normal 40 7 3 3 2 3" xfId="25352"/>
    <cellStyle name="Normal 40 7 3 3 2 4" xfId="15977"/>
    <cellStyle name="Normal 40 7 3 3 3" xfId="36951"/>
    <cellStyle name="Normal 40 7 3 3 4" xfId="24094"/>
    <cellStyle name="Normal 40 7 3 3 5" xfId="14719"/>
    <cellStyle name="Normal 40 7 3 4" xfId="5580"/>
    <cellStyle name="Normal 40 7 3 4 2" xfId="37188"/>
    <cellStyle name="Normal 40 7 3 4 3" xfId="24331"/>
    <cellStyle name="Normal 40 7 3 4 4" xfId="14956"/>
    <cellStyle name="Normal 40 7 3 5" xfId="4321"/>
    <cellStyle name="Normal 40 7 3 5 2" xfId="35935"/>
    <cellStyle name="Normal 40 7 3 5 3" xfId="23077"/>
    <cellStyle name="Normal 40 7 3 5 4" xfId="13702"/>
    <cellStyle name="Normal 40 7 3 6" xfId="19234"/>
    <cellStyle name="Normal 40 7 3 7" xfId="28610"/>
    <cellStyle name="Normal 40 7 3 8" xfId="32092"/>
    <cellStyle name="Normal 40 7 3 9" xfId="9740"/>
    <cellStyle name="Normal 40 7 30" xfId="3919"/>
    <cellStyle name="Normal 40 7 30 2" xfId="9380"/>
    <cellStyle name="Normal 40 7 30 2 2" xfId="40986"/>
    <cellStyle name="Normal 40 7 30 2 3" xfId="28129"/>
    <cellStyle name="Normal 40 7 30 2 4" xfId="18754"/>
    <cellStyle name="Normal 40 7 30 3" xfId="22476"/>
    <cellStyle name="Normal 40 7 30 4" xfId="31852"/>
    <cellStyle name="Normal 40 7 30 5" xfId="35575"/>
    <cellStyle name="Normal 40 7 30 6" xfId="13342"/>
    <cellStyle name="Normal 40 7 31" xfId="523"/>
    <cellStyle name="Normal 40 7 31 2" xfId="9500"/>
    <cellStyle name="Normal 40 7 31 2 2" xfId="41106"/>
    <cellStyle name="Normal 40 7 31 2 3" xfId="28249"/>
    <cellStyle name="Normal 40 7 31 2 4" xfId="18874"/>
    <cellStyle name="Normal 40 7 31 3" xfId="22596"/>
    <cellStyle name="Normal 40 7 31 4" xfId="28490"/>
    <cellStyle name="Normal 40 7 31 5" xfId="32454"/>
    <cellStyle name="Normal 40 7 31 6" xfId="9980"/>
    <cellStyle name="Normal 40 7 32" xfId="402"/>
    <cellStyle name="Normal 40 7 32 2" xfId="6948"/>
    <cellStyle name="Normal 40 7 32 2 2" xfId="38554"/>
    <cellStyle name="Normal 40 7 32 2 3" xfId="25697"/>
    <cellStyle name="Normal 40 7 32 2 4" xfId="16322"/>
    <cellStyle name="Normal 40 7 32 3" xfId="19114"/>
    <cellStyle name="Normal 40 7 32 4" xfId="9860"/>
    <cellStyle name="Normal 40 7 33" xfId="4084"/>
    <cellStyle name="Normal 40 7 33 2" xfId="35698"/>
    <cellStyle name="Normal 40 7 33 3" xfId="22840"/>
    <cellStyle name="Normal 40 7 33 4" xfId="13465"/>
    <cellStyle name="Normal 40 7 34" xfId="18994"/>
    <cellStyle name="Normal 40 7 35" xfId="28370"/>
    <cellStyle name="Normal 40 7 36" xfId="31972"/>
    <cellStyle name="Normal 40 7 37" xfId="9620"/>
    <cellStyle name="Normal 40 7 4" xfId="799"/>
    <cellStyle name="Normal 40 7 4 2" xfId="5345"/>
    <cellStyle name="Normal 40 7 4 2 2" xfId="6603"/>
    <cellStyle name="Normal 40 7 4 2 2 2" xfId="38211"/>
    <cellStyle name="Normal 40 7 4 2 2 3" xfId="25354"/>
    <cellStyle name="Normal 40 7 4 2 2 4" xfId="15979"/>
    <cellStyle name="Normal 40 7 4 2 3" xfId="36953"/>
    <cellStyle name="Normal 40 7 4 2 4" xfId="24096"/>
    <cellStyle name="Normal 40 7 4 2 5" xfId="14721"/>
    <cellStyle name="Normal 40 7 4 3" xfId="5883"/>
    <cellStyle name="Normal 40 7 4 3 2" xfId="37491"/>
    <cellStyle name="Normal 40 7 4 3 3" xfId="24634"/>
    <cellStyle name="Normal 40 7 4 3 4" xfId="15259"/>
    <cellStyle name="Normal 40 7 4 4" xfId="4623"/>
    <cellStyle name="Normal 40 7 4 4 2" xfId="36237"/>
    <cellStyle name="Normal 40 7 4 4 3" xfId="23379"/>
    <cellStyle name="Normal 40 7 4 4 4" xfId="14004"/>
    <cellStyle name="Normal 40 7 4 5" xfId="19386"/>
    <cellStyle name="Normal 40 7 4 6" xfId="28762"/>
    <cellStyle name="Normal 40 7 4 7" xfId="32213"/>
    <cellStyle name="Normal 40 7 4 8" xfId="10252"/>
    <cellStyle name="Normal 40 7 5" xfId="916"/>
    <cellStyle name="Normal 40 7 5 2" xfId="5346"/>
    <cellStyle name="Normal 40 7 5 2 2" xfId="6604"/>
    <cellStyle name="Normal 40 7 5 2 2 2" xfId="38212"/>
    <cellStyle name="Normal 40 7 5 2 2 3" xfId="25355"/>
    <cellStyle name="Normal 40 7 5 2 2 4" xfId="15980"/>
    <cellStyle name="Normal 40 7 5 2 3" xfId="36954"/>
    <cellStyle name="Normal 40 7 5 2 4" xfId="24097"/>
    <cellStyle name="Normal 40 7 5 2 5" xfId="14722"/>
    <cellStyle name="Normal 40 7 5 3" xfId="5945"/>
    <cellStyle name="Normal 40 7 5 3 2" xfId="37553"/>
    <cellStyle name="Normal 40 7 5 3 3" xfId="24696"/>
    <cellStyle name="Normal 40 7 5 3 4" xfId="15321"/>
    <cellStyle name="Normal 40 7 5 4" xfId="4686"/>
    <cellStyle name="Normal 40 7 5 4 2" xfId="36297"/>
    <cellStyle name="Normal 40 7 5 4 3" xfId="23440"/>
    <cellStyle name="Normal 40 7 5 4 4" xfId="14065"/>
    <cellStyle name="Normal 40 7 5 5" xfId="19502"/>
    <cellStyle name="Normal 40 7 5 6" xfId="28878"/>
    <cellStyle name="Normal 40 7 5 7" xfId="32602"/>
    <cellStyle name="Normal 40 7 5 8" xfId="10368"/>
    <cellStyle name="Normal 40 7 6" xfId="1032"/>
    <cellStyle name="Normal 40 7 6 2" xfId="6595"/>
    <cellStyle name="Normal 40 7 6 2 2" xfId="38203"/>
    <cellStyle name="Normal 40 7 6 2 3" xfId="25346"/>
    <cellStyle name="Normal 40 7 6 2 4" xfId="15971"/>
    <cellStyle name="Normal 40 7 6 3" xfId="5337"/>
    <cellStyle name="Normal 40 7 6 3 2" xfId="36945"/>
    <cellStyle name="Normal 40 7 6 3 3" xfId="24088"/>
    <cellStyle name="Normal 40 7 6 3 4" xfId="14713"/>
    <cellStyle name="Normal 40 7 6 4" xfId="19617"/>
    <cellStyle name="Normal 40 7 6 5" xfId="28993"/>
    <cellStyle name="Normal 40 7 6 6" xfId="32717"/>
    <cellStyle name="Normal 40 7 6 7" xfId="10483"/>
    <cellStyle name="Normal 40 7 7" xfId="1148"/>
    <cellStyle name="Normal 40 7 7 2" xfId="6635"/>
    <cellStyle name="Normal 40 7 7 2 2" xfId="38243"/>
    <cellStyle name="Normal 40 7 7 2 3" xfId="25386"/>
    <cellStyle name="Normal 40 7 7 2 4" xfId="16011"/>
    <cellStyle name="Normal 40 7 7 3" xfId="4201"/>
    <cellStyle name="Normal 40 7 7 3 2" xfId="35815"/>
    <cellStyle name="Normal 40 7 7 3 3" xfId="22957"/>
    <cellStyle name="Normal 40 7 7 3 4" xfId="13582"/>
    <cellStyle name="Normal 40 7 7 4" xfId="19732"/>
    <cellStyle name="Normal 40 7 7 5" xfId="29108"/>
    <cellStyle name="Normal 40 7 7 6" xfId="32832"/>
    <cellStyle name="Normal 40 7 7 7" xfId="10598"/>
    <cellStyle name="Normal 40 7 8" xfId="1263"/>
    <cellStyle name="Normal 40 7 8 2" xfId="5457"/>
    <cellStyle name="Normal 40 7 8 2 2" xfId="37065"/>
    <cellStyle name="Normal 40 7 8 2 3" xfId="24208"/>
    <cellStyle name="Normal 40 7 8 2 4" xfId="14833"/>
    <cellStyle name="Normal 40 7 8 3" xfId="19846"/>
    <cellStyle name="Normal 40 7 8 4" xfId="29222"/>
    <cellStyle name="Normal 40 7 8 5" xfId="32946"/>
    <cellStyle name="Normal 40 7 8 6" xfId="10712"/>
    <cellStyle name="Normal 40 7 9" xfId="1378"/>
    <cellStyle name="Normal 40 7 9 2" xfId="6631"/>
    <cellStyle name="Normal 40 7 9 2 2" xfId="38239"/>
    <cellStyle name="Normal 40 7 9 2 3" xfId="25382"/>
    <cellStyle name="Normal 40 7 9 2 4" xfId="16007"/>
    <cellStyle name="Normal 40 7 9 3" xfId="19960"/>
    <cellStyle name="Normal 40 7 9 4" xfId="29336"/>
    <cellStyle name="Normal 40 7 9 5" xfId="33060"/>
    <cellStyle name="Normal 40 7 9 6" xfId="10826"/>
    <cellStyle name="Normal 40 8" xfId="215"/>
    <cellStyle name="Normal 40 8 10" xfId="1679"/>
    <cellStyle name="Normal 40 8 10 2" xfId="7159"/>
    <cellStyle name="Normal 40 8 10 2 2" xfId="38765"/>
    <cellStyle name="Normal 40 8 10 2 3" xfId="25908"/>
    <cellStyle name="Normal 40 8 10 2 4" xfId="16533"/>
    <cellStyle name="Normal 40 8 10 3" xfId="20255"/>
    <cellStyle name="Normal 40 8 10 4" xfId="29631"/>
    <cellStyle name="Normal 40 8 10 5" xfId="33354"/>
    <cellStyle name="Normal 40 8 10 6" xfId="11121"/>
    <cellStyle name="Normal 40 8 11" xfId="1795"/>
    <cellStyle name="Normal 40 8 11 2" xfId="7274"/>
    <cellStyle name="Normal 40 8 11 2 2" xfId="38880"/>
    <cellStyle name="Normal 40 8 11 2 3" xfId="26023"/>
    <cellStyle name="Normal 40 8 11 2 4" xfId="16648"/>
    <cellStyle name="Normal 40 8 11 3" xfId="20370"/>
    <cellStyle name="Normal 40 8 11 4" xfId="29746"/>
    <cellStyle name="Normal 40 8 11 5" xfId="33469"/>
    <cellStyle name="Normal 40 8 11 6" xfId="11236"/>
    <cellStyle name="Normal 40 8 12" xfId="1969"/>
    <cellStyle name="Normal 40 8 12 2" xfId="7447"/>
    <cellStyle name="Normal 40 8 12 2 2" xfId="39053"/>
    <cellStyle name="Normal 40 8 12 2 3" xfId="26196"/>
    <cellStyle name="Normal 40 8 12 2 4" xfId="16821"/>
    <cellStyle name="Normal 40 8 12 3" xfId="20543"/>
    <cellStyle name="Normal 40 8 12 4" xfId="29919"/>
    <cellStyle name="Normal 40 8 12 5" xfId="33642"/>
    <cellStyle name="Normal 40 8 12 6" xfId="11409"/>
    <cellStyle name="Normal 40 8 13" xfId="2087"/>
    <cellStyle name="Normal 40 8 13 2" xfId="7564"/>
    <cellStyle name="Normal 40 8 13 2 2" xfId="39170"/>
    <cellStyle name="Normal 40 8 13 2 3" xfId="26313"/>
    <cellStyle name="Normal 40 8 13 2 4" xfId="16938"/>
    <cellStyle name="Normal 40 8 13 3" xfId="20660"/>
    <cellStyle name="Normal 40 8 13 4" xfId="30036"/>
    <cellStyle name="Normal 40 8 13 5" xfId="33759"/>
    <cellStyle name="Normal 40 8 13 6" xfId="11526"/>
    <cellStyle name="Normal 40 8 14" xfId="2204"/>
    <cellStyle name="Normal 40 8 14 2" xfId="7680"/>
    <cellStyle name="Normal 40 8 14 2 2" xfId="39286"/>
    <cellStyle name="Normal 40 8 14 2 3" xfId="26429"/>
    <cellStyle name="Normal 40 8 14 2 4" xfId="17054"/>
    <cellStyle name="Normal 40 8 14 3" xfId="20776"/>
    <cellStyle name="Normal 40 8 14 4" xfId="30152"/>
    <cellStyle name="Normal 40 8 14 5" xfId="33875"/>
    <cellStyle name="Normal 40 8 14 6" xfId="11642"/>
    <cellStyle name="Normal 40 8 15" xfId="2323"/>
    <cellStyle name="Normal 40 8 15 2" xfId="7798"/>
    <cellStyle name="Normal 40 8 15 2 2" xfId="39404"/>
    <cellStyle name="Normal 40 8 15 2 3" xfId="26547"/>
    <cellStyle name="Normal 40 8 15 2 4" xfId="17172"/>
    <cellStyle name="Normal 40 8 15 3" xfId="20894"/>
    <cellStyle name="Normal 40 8 15 4" xfId="30270"/>
    <cellStyle name="Normal 40 8 15 5" xfId="33993"/>
    <cellStyle name="Normal 40 8 15 6" xfId="11760"/>
    <cellStyle name="Normal 40 8 16" xfId="2442"/>
    <cellStyle name="Normal 40 8 16 2" xfId="7916"/>
    <cellStyle name="Normal 40 8 16 2 2" xfId="39522"/>
    <cellStyle name="Normal 40 8 16 2 3" xfId="26665"/>
    <cellStyle name="Normal 40 8 16 2 4" xfId="17290"/>
    <cellStyle name="Normal 40 8 16 3" xfId="21012"/>
    <cellStyle name="Normal 40 8 16 4" xfId="30388"/>
    <cellStyle name="Normal 40 8 16 5" xfId="34111"/>
    <cellStyle name="Normal 40 8 16 6" xfId="11878"/>
    <cellStyle name="Normal 40 8 17" xfId="2559"/>
    <cellStyle name="Normal 40 8 17 2" xfId="8032"/>
    <cellStyle name="Normal 40 8 17 2 2" xfId="39638"/>
    <cellStyle name="Normal 40 8 17 2 3" xfId="26781"/>
    <cellStyle name="Normal 40 8 17 2 4" xfId="17406"/>
    <cellStyle name="Normal 40 8 17 3" xfId="21128"/>
    <cellStyle name="Normal 40 8 17 4" xfId="30504"/>
    <cellStyle name="Normal 40 8 17 5" xfId="34227"/>
    <cellStyle name="Normal 40 8 17 6" xfId="11994"/>
    <cellStyle name="Normal 40 8 18" xfId="2677"/>
    <cellStyle name="Normal 40 8 18 2" xfId="8149"/>
    <cellStyle name="Normal 40 8 18 2 2" xfId="39755"/>
    <cellStyle name="Normal 40 8 18 2 3" xfId="26898"/>
    <cellStyle name="Normal 40 8 18 2 4" xfId="17523"/>
    <cellStyle name="Normal 40 8 18 3" xfId="21245"/>
    <cellStyle name="Normal 40 8 18 4" xfId="30621"/>
    <cellStyle name="Normal 40 8 18 5" xfId="34344"/>
    <cellStyle name="Normal 40 8 18 6" xfId="12111"/>
    <cellStyle name="Normal 40 8 19" xfId="2797"/>
    <cellStyle name="Normal 40 8 19 2" xfId="8268"/>
    <cellStyle name="Normal 40 8 19 2 2" xfId="39874"/>
    <cellStyle name="Normal 40 8 19 2 3" xfId="27017"/>
    <cellStyle name="Normal 40 8 19 2 4" xfId="17642"/>
    <cellStyle name="Normal 40 8 19 3" xfId="21364"/>
    <cellStyle name="Normal 40 8 19 4" xfId="30740"/>
    <cellStyle name="Normal 40 8 19 5" xfId="34463"/>
    <cellStyle name="Normal 40 8 19 6" xfId="12230"/>
    <cellStyle name="Normal 40 8 2" xfId="336"/>
    <cellStyle name="Normal 40 8 2 2" xfId="655"/>
    <cellStyle name="Normal 40 8 2 2 2" xfId="5349"/>
    <cellStyle name="Normal 40 8 2 2 2 2" xfId="6607"/>
    <cellStyle name="Normal 40 8 2 2 2 2 2" xfId="38215"/>
    <cellStyle name="Normal 40 8 2 2 2 2 3" xfId="25358"/>
    <cellStyle name="Normal 40 8 2 2 2 2 4" xfId="15983"/>
    <cellStyle name="Normal 40 8 2 2 2 3" xfId="36957"/>
    <cellStyle name="Normal 40 8 2 2 2 4" xfId="24100"/>
    <cellStyle name="Normal 40 8 2 2 2 5" xfId="14725"/>
    <cellStyle name="Normal 40 8 2 2 3" xfId="5884"/>
    <cellStyle name="Normal 40 8 2 2 3 2" xfId="37492"/>
    <cellStyle name="Normal 40 8 2 2 3 3" xfId="24635"/>
    <cellStyle name="Normal 40 8 2 2 3 4" xfId="15260"/>
    <cellStyle name="Normal 40 8 2 2 4" xfId="4624"/>
    <cellStyle name="Normal 40 8 2 2 4 2" xfId="36238"/>
    <cellStyle name="Normal 40 8 2 2 4 3" xfId="23380"/>
    <cellStyle name="Normal 40 8 2 2 4 4" xfId="14005"/>
    <cellStyle name="Normal 40 8 2 2 5" xfId="32387"/>
    <cellStyle name="Normal 40 8 2 2 6" xfId="22764"/>
    <cellStyle name="Normal 40 8 2 2 7" xfId="10110"/>
    <cellStyle name="Normal 40 8 2 3" xfId="5348"/>
    <cellStyle name="Normal 40 8 2 3 2" xfId="6606"/>
    <cellStyle name="Normal 40 8 2 3 2 2" xfId="38214"/>
    <cellStyle name="Normal 40 8 2 3 2 3" xfId="25357"/>
    <cellStyle name="Normal 40 8 2 3 2 4" xfId="15982"/>
    <cellStyle name="Normal 40 8 2 3 3" xfId="36956"/>
    <cellStyle name="Normal 40 8 2 3 4" xfId="24099"/>
    <cellStyle name="Normal 40 8 2 3 5" xfId="14724"/>
    <cellStyle name="Normal 40 8 2 4" xfId="5590"/>
    <cellStyle name="Normal 40 8 2 4 2" xfId="37198"/>
    <cellStyle name="Normal 40 8 2 4 3" xfId="24341"/>
    <cellStyle name="Normal 40 8 2 4 4" xfId="14966"/>
    <cellStyle name="Normal 40 8 2 5" xfId="4331"/>
    <cellStyle name="Normal 40 8 2 5 2" xfId="35945"/>
    <cellStyle name="Normal 40 8 2 5 3" xfId="23087"/>
    <cellStyle name="Normal 40 8 2 5 4" xfId="13712"/>
    <cellStyle name="Normal 40 8 2 6" xfId="19244"/>
    <cellStyle name="Normal 40 8 2 7" xfId="28620"/>
    <cellStyle name="Normal 40 8 2 8" xfId="32146"/>
    <cellStyle name="Normal 40 8 2 9" xfId="9794"/>
    <cellStyle name="Normal 40 8 20" xfId="2912"/>
    <cellStyle name="Normal 40 8 20 2" xfId="8382"/>
    <cellStyle name="Normal 40 8 20 2 2" xfId="39988"/>
    <cellStyle name="Normal 40 8 20 2 3" xfId="27131"/>
    <cellStyle name="Normal 40 8 20 2 4" xfId="17756"/>
    <cellStyle name="Normal 40 8 20 3" xfId="21478"/>
    <cellStyle name="Normal 40 8 20 4" xfId="30854"/>
    <cellStyle name="Normal 40 8 20 5" xfId="34577"/>
    <cellStyle name="Normal 40 8 20 6" xfId="12344"/>
    <cellStyle name="Normal 40 8 21" xfId="3027"/>
    <cellStyle name="Normal 40 8 21 2" xfId="8496"/>
    <cellStyle name="Normal 40 8 21 2 2" xfId="40102"/>
    <cellStyle name="Normal 40 8 21 2 3" xfId="27245"/>
    <cellStyle name="Normal 40 8 21 2 4" xfId="17870"/>
    <cellStyle name="Normal 40 8 21 3" xfId="21592"/>
    <cellStyle name="Normal 40 8 21 4" xfId="30968"/>
    <cellStyle name="Normal 40 8 21 5" xfId="34691"/>
    <cellStyle name="Normal 40 8 21 6" xfId="12458"/>
    <cellStyle name="Normal 40 8 22" xfId="3142"/>
    <cellStyle name="Normal 40 8 22 2" xfId="8610"/>
    <cellStyle name="Normal 40 8 22 2 2" xfId="40216"/>
    <cellStyle name="Normal 40 8 22 2 3" xfId="27359"/>
    <cellStyle name="Normal 40 8 22 2 4" xfId="17984"/>
    <cellStyle name="Normal 40 8 22 3" xfId="21706"/>
    <cellStyle name="Normal 40 8 22 4" xfId="31082"/>
    <cellStyle name="Normal 40 8 22 5" xfId="34805"/>
    <cellStyle name="Normal 40 8 22 6" xfId="12572"/>
    <cellStyle name="Normal 40 8 23" xfId="3257"/>
    <cellStyle name="Normal 40 8 23 2" xfId="8724"/>
    <cellStyle name="Normal 40 8 23 2 2" xfId="40330"/>
    <cellStyle name="Normal 40 8 23 2 3" xfId="27473"/>
    <cellStyle name="Normal 40 8 23 2 4" xfId="18098"/>
    <cellStyle name="Normal 40 8 23 3" xfId="21820"/>
    <cellStyle name="Normal 40 8 23 4" xfId="31196"/>
    <cellStyle name="Normal 40 8 23 5" xfId="34919"/>
    <cellStyle name="Normal 40 8 23 6" xfId="12686"/>
    <cellStyle name="Normal 40 8 24" xfId="3372"/>
    <cellStyle name="Normal 40 8 24 2" xfId="8838"/>
    <cellStyle name="Normal 40 8 24 2 2" xfId="40444"/>
    <cellStyle name="Normal 40 8 24 2 3" xfId="27587"/>
    <cellStyle name="Normal 40 8 24 2 4" xfId="18212"/>
    <cellStyle name="Normal 40 8 24 3" xfId="21934"/>
    <cellStyle name="Normal 40 8 24 4" xfId="31310"/>
    <cellStyle name="Normal 40 8 24 5" xfId="35033"/>
    <cellStyle name="Normal 40 8 24 6" xfId="12800"/>
    <cellStyle name="Normal 40 8 25" xfId="3490"/>
    <cellStyle name="Normal 40 8 25 2" xfId="8955"/>
    <cellStyle name="Normal 40 8 25 2 2" xfId="40561"/>
    <cellStyle name="Normal 40 8 25 2 3" xfId="27704"/>
    <cellStyle name="Normal 40 8 25 2 4" xfId="18329"/>
    <cellStyle name="Normal 40 8 25 3" xfId="22051"/>
    <cellStyle name="Normal 40 8 25 4" xfId="31427"/>
    <cellStyle name="Normal 40 8 25 5" xfId="35150"/>
    <cellStyle name="Normal 40 8 25 6" xfId="12917"/>
    <cellStyle name="Normal 40 8 26" xfId="3610"/>
    <cellStyle name="Normal 40 8 26 2" xfId="9074"/>
    <cellStyle name="Normal 40 8 26 2 2" xfId="40680"/>
    <cellStyle name="Normal 40 8 26 2 3" xfId="27823"/>
    <cellStyle name="Normal 40 8 26 2 4" xfId="18448"/>
    <cellStyle name="Normal 40 8 26 3" xfId="22170"/>
    <cellStyle name="Normal 40 8 26 4" xfId="31546"/>
    <cellStyle name="Normal 40 8 26 5" xfId="35269"/>
    <cellStyle name="Normal 40 8 26 6" xfId="13036"/>
    <cellStyle name="Normal 40 8 27" xfId="3742"/>
    <cellStyle name="Normal 40 8 27 2" xfId="9205"/>
    <cellStyle name="Normal 40 8 27 2 2" xfId="40811"/>
    <cellStyle name="Normal 40 8 27 2 3" xfId="27954"/>
    <cellStyle name="Normal 40 8 27 2 4" xfId="18579"/>
    <cellStyle name="Normal 40 8 27 3" xfId="22301"/>
    <cellStyle name="Normal 40 8 27 4" xfId="31677"/>
    <cellStyle name="Normal 40 8 27 5" xfId="35400"/>
    <cellStyle name="Normal 40 8 27 6" xfId="13167"/>
    <cellStyle name="Normal 40 8 28" xfId="3858"/>
    <cellStyle name="Normal 40 8 28 2" xfId="9320"/>
    <cellStyle name="Normal 40 8 28 2 2" xfId="40926"/>
    <cellStyle name="Normal 40 8 28 2 3" xfId="28069"/>
    <cellStyle name="Normal 40 8 28 2 4" xfId="18694"/>
    <cellStyle name="Normal 40 8 28 3" xfId="22416"/>
    <cellStyle name="Normal 40 8 28 4" xfId="31792"/>
    <cellStyle name="Normal 40 8 28 5" xfId="35515"/>
    <cellStyle name="Normal 40 8 28 6" xfId="13282"/>
    <cellStyle name="Normal 40 8 29" xfId="3973"/>
    <cellStyle name="Normal 40 8 29 2" xfId="9434"/>
    <cellStyle name="Normal 40 8 29 2 2" xfId="41040"/>
    <cellStyle name="Normal 40 8 29 2 3" xfId="28183"/>
    <cellStyle name="Normal 40 8 29 2 4" xfId="18808"/>
    <cellStyle name="Normal 40 8 29 3" xfId="22530"/>
    <cellStyle name="Normal 40 8 29 4" xfId="31906"/>
    <cellStyle name="Normal 40 8 29 5" xfId="35629"/>
    <cellStyle name="Normal 40 8 29 6" xfId="13396"/>
    <cellStyle name="Normal 40 8 3" xfId="853"/>
    <cellStyle name="Normal 40 8 3 2" xfId="5350"/>
    <cellStyle name="Normal 40 8 3 2 2" xfId="6608"/>
    <cellStyle name="Normal 40 8 3 2 2 2" xfId="38216"/>
    <cellStyle name="Normal 40 8 3 2 2 3" xfId="25359"/>
    <cellStyle name="Normal 40 8 3 2 2 4" xfId="15984"/>
    <cellStyle name="Normal 40 8 3 2 3" xfId="36958"/>
    <cellStyle name="Normal 40 8 3 2 4" xfId="24101"/>
    <cellStyle name="Normal 40 8 3 2 5" xfId="14726"/>
    <cellStyle name="Normal 40 8 3 3" xfId="5885"/>
    <cellStyle name="Normal 40 8 3 3 2" xfId="37493"/>
    <cellStyle name="Normal 40 8 3 3 3" xfId="24636"/>
    <cellStyle name="Normal 40 8 3 3 4" xfId="15261"/>
    <cellStyle name="Normal 40 8 3 4" xfId="4625"/>
    <cellStyle name="Normal 40 8 3 4 2" xfId="36239"/>
    <cellStyle name="Normal 40 8 3 4 3" xfId="23381"/>
    <cellStyle name="Normal 40 8 3 4 4" xfId="14006"/>
    <cellStyle name="Normal 40 8 3 5" xfId="19440"/>
    <cellStyle name="Normal 40 8 3 6" xfId="28816"/>
    <cellStyle name="Normal 40 8 3 7" xfId="32267"/>
    <cellStyle name="Normal 40 8 3 8" xfId="10306"/>
    <cellStyle name="Normal 40 8 30" xfId="577"/>
    <cellStyle name="Normal 40 8 30 2" xfId="9554"/>
    <cellStyle name="Normal 40 8 30 2 2" xfId="41160"/>
    <cellStyle name="Normal 40 8 30 2 3" xfId="28303"/>
    <cellStyle name="Normal 40 8 30 2 4" xfId="18928"/>
    <cellStyle name="Normal 40 8 30 3" xfId="22650"/>
    <cellStyle name="Normal 40 8 30 4" xfId="28544"/>
    <cellStyle name="Normal 40 8 30 5" xfId="32508"/>
    <cellStyle name="Normal 40 8 30 6" xfId="10034"/>
    <cellStyle name="Normal 40 8 31" xfId="456"/>
    <cellStyle name="Normal 40 8 31 2" xfId="6656"/>
    <cellStyle name="Normal 40 8 31 2 2" xfId="38264"/>
    <cellStyle name="Normal 40 8 31 2 3" xfId="25407"/>
    <cellStyle name="Normal 40 8 31 2 4" xfId="16032"/>
    <cellStyle name="Normal 40 8 31 3" xfId="19168"/>
    <cellStyle name="Normal 40 8 31 4" xfId="9914"/>
    <cellStyle name="Normal 40 8 32" xfId="4138"/>
    <cellStyle name="Normal 40 8 32 2" xfId="35752"/>
    <cellStyle name="Normal 40 8 32 3" xfId="22894"/>
    <cellStyle name="Normal 40 8 32 4" xfId="13519"/>
    <cellStyle name="Normal 40 8 33" xfId="19048"/>
    <cellStyle name="Normal 40 8 34" xfId="28424"/>
    <cellStyle name="Normal 40 8 35" xfId="32026"/>
    <cellStyle name="Normal 40 8 36" xfId="9674"/>
    <cellStyle name="Normal 40 8 4" xfId="970"/>
    <cellStyle name="Normal 40 8 4 2" xfId="5351"/>
    <cellStyle name="Normal 40 8 4 2 2" xfId="6609"/>
    <cellStyle name="Normal 40 8 4 2 2 2" xfId="38217"/>
    <cellStyle name="Normal 40 8 4 2 2 3" xfId="25360"/>
    <cellStyle name="Normal 40 8 4 2 2 4" xfId="15985"/>
    <cellStyle name="Normal 40 8 4 2 3" xfId="36959"/>
    <cellStyle name="Normal 40 8 4 2 4" xfId="24102"/>
    <cellStyle name="Normal 40 8 4 2 5" xfId="14727"/>
    <cellStyle name="Normal 40 8 4 3" xfId="5999"/>
    <cellStyle name="Normal 40 8 4 3 2" xfId="37607"/>
    <cellStyle name="Normal 40 8 4 3 3" xfId="24750"/>
    <cellStyle name="Normal 40 8 4 3 4" xfId="15375"/>
    <cellStyle name="Normal 40 8 4 4" xfId="4740"/>
    <cellStyle name="Normal 40 8 4 4 2" xfId="36351"/>
    <cellStyle name="Normal 40 8 4 4 3" xfId="23494"/>
    <cellStyle name="Normal 40 8 4 4 4" xfId="14119"/>
    <cellStyle name="Normal 40 8 4 5" xfId="19556"/>
    <cellStyle name="Normal 40 8 4 6" xfId="28932"/>
    <cellStyle name="Normal 40 8 4 7" xfId="32656"/>
    <cellStyle name="Normal 40 8 4 8" xfId="10422"/>
    <cellStyle name="Normal 40 8 5" xfId="1086"/>
    <cellStyle name="Normal 40 8 5 2" xfId="6605"/>
    <cellStyle name="Normal 40 8 5 2 2" xfId="38213"/>
    <cellStyle name="Normal 40 8 5 2 3" xfId="25356"/>
    <cellStyle name="Normal 40 8 5 2 4" xfId="15981"/>
    <cellStyle name="Normal 40 8 5 3" xfId="5347"/>
    <cellStyle name="Normal 40 8 5 3 2" xfId="36955"/>
    <cellStyle name="Normal 40 8 5 3 3" xfId="24098"/>
    <cellStyle name="Normal 40 8 5 3 4" xfId="14723"/>
    <cellStyle name="Normal 40 8 5 4" xfId="19671"/>
    <cellStyle name="Normal 40 8 5 5" xfId="29047"/>
    <cellStyle name="Normal 40 8 5 6" xfId="32771"/>
    <cellStyle name="Normal 40 8 5 7" xfId="10537"/>
    <cellStyle name="Normal 40 8 6" xfId="1202"/>
    <cellStyle name="Normal 40 8 6 2" xfId="6618"/>
    <cellStyle name="Normal 40 8 6 2 2" xfId="38226"/>
    <cellStyle name="Normal 40 8 6 2 3" xfId="25369"/>
    <cellStyle name="Normal 40 8 6 2 4" xfId="15994"/>
    <cellStyle name="Normal 40 8 6 3" xfId="4255"/>
    <cellStyle name="Normal 40 8 6 3 2" xfId="35869"/>
    <cellStyle name="Normal 40 8 6 3 3" xfId="23011"/>
    <cellStyle name="Normal 40 8 6 3 4" xfId="13636"/>
    <cellStyle name="Normal 40 8 6 4" xfId="19786"/>
    <cellStyle name="Normal 40 8 6 5" xfId="29162"/>
    <cellStyle name="Normal 40 8 6 6" xfId="32886"/>
    <cellStyle name="Normal 40 8 6 7" xfId="10652"/>
    <cellStyle name="Normal 40 8 7" xfId="1317"/>
    <cellStyle name="Normal 40 8 7 2" xfId="5511"/>
    <cellStyle name="Normal 40 8 7 2 2" xfId="37119"/>
    <cellStyle name="Normal 40 8 7 2 3" xfId="24262"/>
    <cellStyle name="Normal 40 8 7 2 4" xfId="14887"/>
    <cellStyle name="Normal 40 8 7 3" xfId="19900"/>
    <cellStyle name="Normal 40 8 7 4" xfId="29276"/>
    <cellStyle name="Normal 40 8 7 5" xfId="33000"/>
    <cellStyle name="Normal 40 8 7 6" xfId="10766"/>
    <cellStyle name="Normal 40 8 8" xfId="1432"/>
    <cellStyle name="Normal 40 8 8 2" xfId="6778"/>
    <cellStyle name="Normal 40 8 8 2 2" xfId="38384"/>
    <cellStyle name="Normal 40 8 8 2 3" xfId="25527"/>
    <cellStyle name="Normal 40 8 8 2 4" xfId="16152"/>
    <cellStyle name="Normal 40 8 8 3" xfId="20014"/>
    <cellStyle name="Normal 40 8 8 4" xfId="29390"/>
    <cellStyle name="Normal 40 8 8 5" xfId="33114"/>
    <cellStyle name="Normal 40 8 8 6" xfId="10880"/>
    <cellStyle name="Normal 40 8 9" xfId="1547"/>
    <cellStyle name="Normal 40 8 9 2" xfId="7011"/>
    <cellStyle name="Normal 40 8 9 2 2" xfId="38617"/>
    <cellStyle name="Normal 40 8 9 2 3" xfId="25760"/>
    <cellStyle name="Normal 40 8 9 2 4" xfId="16385"/>
    <cellStyle name="Normal 40 8 9 3" xfId="20128"/>
    <cellStyle name="Normal 40 8 9 4" xfId="29504"/>
    <cellStyle name="Normal 40 8 9 5" xfId="33228"/>
    <cellStyle name="Normal 40 8 9 6" xfId="10994"/>
    <cellStyle name="Normal 40 9" xfId="232"/>
    <cellStyle name="Normal 40 9 2" xfId="594"/>
    <cellStyle name="Normal 40 9 2 2" xfId="5353"/>
    <cellStyle name="Normal 40 9 2 2 2" xfId="6611"/>
    <cellStyle name="Normal 40 9 2 2 2 2" xfId="38219"/>
    <cellStyle name="Normal 40 9 2 2 2 3" xfId="25362"/>
    <cellStyle name="Normal 40 9 2 2 2 4" xfId="15987"/>
    <cellStyle name="Normal 40 9 2 2 3" xfId="36961"/>
    <cellStyle name="Normal 40 9 2 2 4" xfId="24104"/>
    <cellStyle name="Normal 40 9 2 2 5" xfId="14729"/>
    <cellStyle name="Normal 40 9 2 3" xfId="5886"/>
    <cellStyle name="Normal 40 9 2 3 2" xfId="37494"/>
    <cellStyle name="Normal 40 9 2 3 3" xfId="24637"/>
    <cellStyle name="Normal 40 9 2 3 4" xfId="15262"/>
    <cellStyle name="Normal 40 9 2 4" xfId="4626"/>
    <cellStyle name="Normal 40 9 2 4 2" xfId="36240"/>
    <cellStyle name="Normal 40 9 2 4 3" xfId="23382"/>
    <cellStyle name="Normal 40 9 2 4 4" xfId="14007"/>
    <cellStyle name="Normal 40 9 2 5" xfId="32283"/>
    <cellStyle name="Normal 40 9 2 6" xfId="22690"/>
    <cellStyle name="Normal 40 9 2 7" xfId="10050"/>
    <cellStyle name="Normal 40 9 3" xfId="5352"/>
    <cellStyle name="Normal 40 9 3 2" xfId="6610"/>
    <cellStyle name="Normal 40 9 3 2 2" xfId="38218"/>
    <cellStyle name="Normal 40 9 3 2 3" xfId="25361"/>
    <cellStyle name="Normal 40 9 3 2 4" xfId="15986"/>
    <cellStyle name="Normal 40 9 3 3" xfId="36960"/>
    <cellStyle name="Normal 40 9 3 4" xfId="24103"/>
    <cellStyle name="Normal 40 9 3 5" xfId="14728"/>
    <cellStyle name="Normal 40 9 4" xfId="5529"/>
    <cellStyle name="Normal 40 9 4 2" xfId="37137"/>
    <cellStyle name="Normal 40 9 4 3" xfId="24280"/>
    <cellStyle name="Normal 40 9 4 4" xfId="14905"/>
    <cellStyle name="Normal 40 9 5" xfId="4271"/>
    <cellStyle name="Normal 40 9 5 2" xfId="35885"/>
    <cellStyle name="Normal 40 9 5 3" xfId="23027"/>
    <cellStyle name="Normal 40 9 5 4" xfId="13652"/>
    <cellStyle name="Normal 40 9 6" xfId="19184"/>
    <cellStyle name="Normal 40 9 7" xfId="28560"/>
    <cellStyle name="Normal 40 9 8" xfId="32042"/>
    <cellStyle name="Normal 40 9 9" xfId="9690"/>
    <cellStyle name="Normal 41" xfId="79"/>
    <cellStyle name="Normal 42" xfId="80"/>
    <cellStyle name="Normal 43" xfId="81"/>
    <cellStyle name="Normal 44" xfId="82"/>
    <cellStyle name="Normal 45" xfId="83"/>
    <cellStyle name="Normal 46" xfId="84"/>
    <cellStyle name="Normal 47" xfId="85"/>
    <cellStyle name="Normal 48" xfId="86"/>
    <cellStyle name="Normal 49" xfId="468"/>
    <cellStyle name="Normal 49 2" xfId="1559"/>
    <cellStyle name="Normal 49 2 2" xfId="5355"/>
    <cellStyle name="Normal 49 2 2 2" xfId="6613"/>
    <cellStyle name="Normal 49 2 2 2 2" xfId="38221"/>
    <cellStyle name="Normal 49 2 2 2 3" xfId="25364"/>
    <cellStyle name="Normal 49 2 2 2 4" xfId="15989"/>
    <cellStyle name="Normal 49 2 2 3" xfId="36963"/>
    <cellStyle name="Normal 49 2 2 4" xfId="24106"/>
    <cellStyle name="Normal 49 2 2 5" xfId="14731"/>
    <cellStyle name="Normal 49 2 3" xfId="5888"/>
    <cellStyle name="Normal 49 2 3 2" xfId="37496"/>
    <cellStyle name="Normal 49 2 3 3" xfId="24639"/>
    <cellStyle name="Normal 49 2 3 4" xfId="15264"/>
    <cellStyle name="Normal 49 2 4" xfId="4628"/>
    <cellStyle name="Normal 49 2 4 2" xfId="36242"/>
    <cellStyle name="Normal 49 2 4 3" xfId="23384"/>
    <cellStyle name="Normal 49 2 4 4" xfId="14009"/>
    <cellStyle name="Normal 49 2 5" xfId="28315"/>
    <cellStyle name="Normal 49 2 6" xfId="29516"/>
    <cellStyle name="Normal 49 2 7" xfId="32399"/>
    <cellStyle name="Normal 49 2 8" xfId="22760"/>
    <cellStyle name="Normal 49 2 9" xfId="11006"/>
    <cellStyle name="Normal 49 3" xfId="4752"/>
    <cellStyle name="Normal 49 4" xfId="5354"/>
    <cellStyle name="Normal 49 4 2" xfId="6612"/>
    <cellStyle name="Normal 49 4 2 2" xfId="38220"/>
    <cellStyle name="Normal 49 4 2 3" xfId="25363"/>
    <cellStyle name="Normal 49 4 2 4" xfId="15988"/>
    <cellStyle name="Normal 49 4 3" xfId="36962"/>
    <cellStyle name="Normal 49 4 4" xfId="24105"/>
    <cellStyle name="Normal 49 4 5" xfId="14730"/>
    <cellStyle name="Normal 49 5" xfId="5887"/>
    <cellStyle name="Normal 49 5 2" xfId="37495"/>
    <cellStyle name="Normal 49 5 3" xfId="24638"/>
    <cellStyle name="Normal 49 5 4" xfId="15263"/>
    <cellStyle name="Normal 49 6" xfId="4627"/>
    <cellStyle name="Normal 49 6 2" xfId="36241"/>
    <cellStyle name="Normal 49 6 3" xfId="23383"/>
    <cellStyle name="Normal 49 6 4" xfId="14008"/>
    <cellStyle name="Normal 49 7" xfId="20140"/>
    <cellStyle name="Normal 5" xfId="4"/>
    <cellStyle name="Normal 50" xfId="1564"/>
    <cellStyle name="Normal 50 2" xfId="5361"/>
    <cellStyle name="Normal 50 2 2" xfId="36969"/>
    <cellStyle name="Normal 50 2 3" xfId="24112"/>
    <cellStyle name="Normal 50 2 4" xfId="14737"/>
    <cellStyle name="Normal 50 3" xfId="4629"/>
    <cellStyle name="Normal 50 4" xfId="20142"/>
    <cellStyle name="Normal 50 5" xfId="29518"/>
    <cellStyle name="Normal 50 6" xfId="33241"/>
    <cellStyle name="Normal 50 7" xfId="11008"/>
    <cellStyle name="Normal 51" xfId="4630"/>
    <cellStyle name="Normal 51 2" xfId="5356"/>
    <cellStyle name="Normal 51 2 2" xfId="6614"/>
    <cellStyle name="Normal 51 2 2 2" xfId="38222"/>
    <cellStyle name="Normal 51 2 2 3" xfId="25365"/>
    <cellStyle name="Normal 51 2 2 4" xfId="15990"/>
    <cellStyle name="Normal 51 2 3" xfId="36964"/>
    <cellStyle name="Normal 51 2 4" xfId="24107"/>
    <cellStyle name="Normal 51 2 5" xfId="14732"/>
    <cellStyle name="Normal 51 3" xfId="5890"/>
    <cellStyle name="Normal 51 3 2" xfId="37498"/>
    <cellStyle name="Normal 51 3 3" xfId="24641"/>
    <cellStyle name="Normal 51 3 4" xfId="15266"/>
    <cellStyle name="Normal 51 4" xfId="32158"/>
    <cellStyle name="Normal 51 5" xfId="23385"/>
    <cellStyle name="Normal 51 6" xfId="14010"/>
    <cellStyle name="Normal 52" xfId="4631"/>
    <cellStyle name="Normal 6" xfId="5"/>
    <cellStyle name="Normal 7" xfId="6"/>
    <cellStyle name="Normal 8" xfId="7"/>
    <cellStyle name="Normal 9" xfId="8"/>
    <cellStyle name="Normalno" xfId="0" builtinId="0"/>
    <cellStyle name="Normalno 2" xfId="41214"/>
    <cellStyle name="Normalno 3 2" xfId="41215"/>
    <cellStyle name="Note 2" xfId="4003"/>
    <cellStyle name="Obično 2" xfId="13"/>
    <cellStyle name="Obično 3" xfId="14"/>
    <cellStyle name="Obično_3_Iskaz kolicina_-MECE" xfId="589"/>
    <cellStyle name="Output 2" xfId="4011"/>
    <cellStyle name="Povezana ćelija" xfId="60"/>
    <cellStyle name="Povezana ćelija 2" xfId="41207"/>
    <cellStyle name="Provjera ćelije" xfId="61"/>
    <cellStyle name="Provjera ćelije 2" xfId="41208"/>
    <cellStyle name="STAVKE" xfId="227"/>
    <cellStyle name="Style 1" xfId="115"/>
    <cellStyle name="Tekst objašnjenja" xfId="62"/>
    <cellStyle name="Tekst objašnjenja 2" xfId="41209"/>
    <cellStyle name="Tekst upozorenja" xfId="63"/>
    <cellStyle name="Tekst upozorenja 2" xfId="41210"/>
    <cellStyle name="Title 2" xfId="4014"/>
    <cellStyle name="Total 2" xfId="4024"/>
    <cellStyle name="Ukupni zbroj" xfId="64"/>
    <cellStyle name="Ukupni zbroj 2" xfId="41211"/>
    <cellStyle name="Ukupno" xfId="116"/>
    <cellStyle name="Ukupno 10" xfId="1448"/>
    <cellStyle name="Ukupno 11" xfId="1580"/>
    <cellStyle name="Ukupno 12" xfId="1696"/>
    <cellStyle name="Ukupno 13" xfId="1870"/>
    <cellStyle name="Ukupno 14" xfId="1988"/>
    <cellStyle name="Ukupno 15" xfId="2105"/>
    <cellStyle name="Ukupno 16" xfId="2224"/>
    <cellStyle name="Ukupno 17" xfId="2343"/>
    <cellStyle name="Ukupno 18" xfId="2460"/>
    <cellStyle name="Ukupno 19" xfId="2578"/>
    <cellStyle name="Ukupno 2" xfId="610"/>
    <cellStyle name="Ukupno 2 2" xfId="6658"/>
    <cellStyle name="Ukupno 20" xfId="2698"/>
    <cellStyle name="Ukupno 21" xfId="2813"/>
    <cellStyle name="Ukupno 22" xfId="2928"/>
    <cellStyle name="Ukupno 23" xfId="3043"/>
    <cellStyle name="Ukupno 24" xfId="3158"/>
    <cellStyle name="Ukupno 25" xfId="3273"/>
    <cellStyle name="Ukupno 26" xfId="3391"/>
    <cellStyle name="Ukupno 27" xfId="3511"/>
    <cellStyle name="Ukupno 28" xfId="3643"/>
    <cellStyle name="Ukupno 29" xfId="3759"/>
    <cellStyle name="Ukupno 3" xfId="661"/>
    <cellStyle name="Ukupno 3 2" xfId="6675"/>
    <cellStyle name="Ukupno 30" xfId="3874"/>
    <cellStyle name="Ukupno 4" xfId="754"/>
    <cellStyle name="Ukupno 5" xfId="871"/>
    <cellStyle name="Ukupno 6" xfId="987"/>
    <cellStyle name="Ukupno 7" xfId="1103"/>
    <cellStyle name="Ukupno 8" xfId="1218"/>
    <cellStyle name="Ukupno 9" xfId="1333"/>
    <cellStyle name="Unos" xfId="65"/>
    <cellStyle name="Unos 2" xfId="41212"/>
    <cellStyle name="Warning Text 2" xfId="4023"/>
    <cellStyle name="Zarez" xfId="41213"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93021</xdr:rowOff>
    </xdr:from>
    <xdr:to>
      <xdr:col>5</xdr:col>
      <xdr:colOff>1065068</xdr:colOff>
      <xdr:row>3</xdr:row>
      <xdr:rowOff>114052</xdr:rowOff>
    </xdr:to>
    <xdr:pic>
      <xdr:nvPicPr>
        <xdr:cNvPr id="2050" name="Picture 2" descr="RENCON_logo2010">
          <a:extLst>
            <a:ext uri="{FF2B5EF4-FFF2-40B4-BE49-F238E27FC236}">
              <a16:creationId xmlns:a16="http://schemas.microsoft.com/office/drawing/2014/main" id="{00000000-0008-0000-0100-00000208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28574" y="93021"/>
          <a:ext cx="5712403" cy="514599"/>
        </a:xfrm>
        <a:prstGeom prst="rect">
          <a:avLst/>
        </a:prstGeom>
        <a:noFill/>
        <a:ln w="9525">
          <a:noFill/>
          <a:miter lim="800000"/>
          <a:headEnd/>
          <a:tailEnd/>
        </a:ln>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ivnica">
  <a:themeElements>
    <a:clrScheme name="Livnica">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Livnica">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Livnica">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C000"/>
  </sheetPr>
  <dimension ref="A1:R643"/>
  <sheetViews>
    <sheetView tabSelected="1" view="pageBreakPreview" zoomScale="130" zoomScaleNormal="130" zoomScaleSheetLayoutView="130" workbookViewId="0">
      <pane ySplit="3" topLeftCell="A4" activePane="bottomLeft" state="frozen"/>
      <selection pane="bottomLeft" activeCell="C235" sqref="C235"/>
    </sheetView>
  </sheetViews>
  <sheetFormatPr defaultRowHeight="11.25"/>
  <cols>
    <col min="1" max="1" width="5" style="724" customWidth="1"/>
    <col min="2" max="2" width="5.33203125" style="1" customWidth="1"/>
    <col min="3" max="3" width="41.77734375" style="45" customWidth="1"/>
    <col min="4" max="4" width="5.5546875" style="2" customWidth="1"/>
    <col min="5" max="5" width="6.109375" style="3" bestFit="1" customWidth="1"/>
    <col min="6" max="6" width="6.77734375" style="4" bestFit="1" customWidth="1"/>
    <col min="7" max="7" width="10.33203125" style="5" bestFit="1" customWidth="1"/>
    <col min="8" max="8" width="8.88671875" style="406"/>
    <col min="9" max="16384" width="8.88671875" style="6"/>
  </cols>
  <sheetData>
    <row r="1" spans="1:11" s="30" customFormat="1" ht="13.5" customHeight="1">
      <c r="A1" s="601" t="s">
        <v>358</v>
      </c>
      <c r="B1" s="25"/>
      <c r="C1" s="43"/>
      <c r="D1" s="26"/>
      <c r="E1" s="27"/>
      <c r="F1" s="28"/>
      <c r="G1" s="29"/>
      <c r="H1" s="404"/>
    </row>
    <row r="2" spans="1:11" s="30" customFormat="1" ht="10.5" thickBot="1">
      <c r="A2" s="31"/>
      <c r="B2" s="25"/>
      <c r="C2" s="43"/>
      <c r="D2" s="26"/>
      <c r="E2" s="27"/>
      <c r="F2" s="28"/>
      <c r="G2" s="29"/>
      <c r="H2" s="404"/>
    </row>
    <row r="3" spans="1:11" s="24" customFormat="1" ht="36.75" customHeight="1" thickBot="1">
      <c r="A3" s="75" t="s">
        <v>48</v>
      </c>
      <c r="B3" s="76" t="s">
        <v>49</v>
      </c>
      <c r="C3" s="746" t="s">
        <v>43</v>
      </c>
      <c r="D3" s="77" t="s">
        <v>50</v>
      </c>
      <c r="E3" s="77" t="s">
        <v>51</v>
      </c>
      <c r="F3" s="77" t="s">
        <v>368</v>
      </c>
      <c r="G3" s="78" t="s">
        <v>52</v>
      </c>
      <c r="H3" s="405"/>
    </row>
    <row r="4" spans="1:11">
      <c r="A4" s="292"/>
      <c r="B4" s="292"/>
      <c r="C4" s="293"/>
      <c r="D4" s="298"/>
      <c r="E4" s="297"/>
      <c r="F4" s="299"/>
      <c r="G4" s="296"/>
    </row>
    <row r="5" spans="1:11" s="69" customFormat="1">
      <c r="A5" s="61"/>
      <c r="B5" s="61"/>
      <c r="C5" s="63" t="s">
        <v>47</v>
      </c>
      <c r="D5" s="64"/>
      <c r="E5" s="53"/>
      <c r="F5" s="59"/>
      <c r="G5" s="68"/>
      <c r="H5" s="288"/>
      <c r="I5" s="56"/>
      <c r="J5" s="56"/>
      <c r="K5" s="56"/>
    </row>
    <row r="6" spans="1:11" s="56" customFormat="1" ht="22.5">
      <c r="A6" s="531"/>
      <c r="B6" s="160"/>
      <c r="C6" s="199" t="s">
        <v>171</v>
      </c>
      <c r="D6" s="64"/>
      <c r="E6" s="70"/>
      <c r="F6" s="59"/>
      <c r="G6" s="68"/>
      <c r="H6" s="288"/>
    </row>
    <row r="7" spans="1:11" s="56" customFormat="1" ht="78.75">
      <c r="A7" s="531"/>
      <c r="B7" s="160"/>
      <c r="C7" s="362" t="s">
        <v>192</v>
      </c>
      <c r="D7" s="64"/>
      <c r="E7" s="53"/>
      <c r="F7" s="59"/>
      <c r="G7" s="68"/>
      <c r="H7" s="288"/>
    </row>
    <row r="8" spans="1:11" s="305" customFormat="1" ht="150" customHeight="1">
      <c r="A8" s="531"/>
      <c r="B8" s="310"/>
      <c r="C8" s="362" t="s">
        <v>243</v>
      </c>
      <c r="D8" s="64"/>
      <c r="E8" s="287"/>
      <c r="F8" s="289"/>
      <c r="G8" s="68"/>
      <c r="H8" s="288"/>
    </row>
    <row r="9" spans="1:11" s="56" customFormat="1" ht="78.75">
      <c r="A9" s="531"/>
      <c r="B9" s="160"/>
      <c r="C9" s="362" t="s">
        <v>193</v>
      </c>
      <c r="D9" s="64"/>
      <c r="E9" s="53"/>
      <c r="F9" s="59"/>
      <c r="G9" s="68"/>
      <c r="H9" s="288"/>
    </row>
    <row r="10" spans="1:11" s="56" customFormat="1" ht="45">
      <c r="A10" s="531"/>
      <c r="B10" s="160"/>
      <c r="C10" s="362" t="s">
        <v>241</v>
      </c>
      <c r="D10" s="64"/>
      <c r="E10" s="53"/>
      <c r="F10" s="59"/>
      <c r="G10" s="68"/>
      <c r="H10" s="288"/>
    </row>
    <row r="11" spans="1:11" s="56" customFormat="1" ht="22.5">
      <c r="A11" s="159"/>
      <c r="B11" s="159"/>
      <c r="C11" s="300" t="s">
        <v>242</v>
      </c>
      <c r="D11" s="73"/>
      <c r="E11" s="62"/>
      <c r="F11" s="60"/>
      <c r="G11" s="74"/>
      <c r="H11" s="288"/>
    </row>
    <row r="12" spans="1:11" s="37" customFormat="1">
      <c r="A12" s="731"/>
      <c r="B12" s="32"/>
      <c r="C12" s="46"/>
      <c r="D12" s="33"/>
      <c r="E12" s="34"/>
      <c r="F12" s="34"/>
      <c r="G12" s="35"/>
      <c r="H12" s="407"/>
    </row>
    <row r="13" spans="1:11" s="13" customFormat="1">
      <c r="A13" s="726" t="s">
        <v>31</v>
      </c>
      <c r="B13" s="9"/>
      <c r="C13" s="44" t="s">
        <v>7</v>
      </c>
      <c r="D13" s="10"/>
      <c r="E13" s="11"/>
      <c r="F13" s="11"/>
      <c r="G13" s="12"/>
      <c r="H13" s="408"/>
    </row>
    <row r="14" spans="1:11" s="37" customFormat="1">
      <c r="A14" s="731"/>
      <c r="B14" s="32"/>
      <c r="C14" s="46"/>
      <c r="D14" s="33"/>
      <c r="E14" s="34"/>
      <c r="F14" s="34"/>
      <c r="G14" s="35"/>
      <c r="H14" s="407"/>
    </row>
    <row r="15" spans="1:11" s="56" customFormat="1" ht="22.5" customHeight="1">
      <c r="A15" s="733" t="s">
        <v>244</v>
      </c>
      <c r="B15" s="129" t="s">
        <v>135</v>
      </c>
      <c r="C15" s="301" t="s">
        <v>172</v>
      </c>
      <c r="D15" s="52"/>
      <c r="E15" s="53"/>
      <c r="F15" s="54"/>
      <c r="G15" s="55"/>
      <c r="H15" s="402"/>
    </row>
    <row r="16" spans="1:11" s="56" customFormat="1" ht="67.5">
      <c r="A16" s="158"/>
      <c r="B16" s="158"/>
      <c r="C16" s="614" t="s">
        <v>279</v>
      </c>
      <c r="D16" s="58"/>
      <c r="E16" s="59"/>
      <c r="F16" s="54"/>
      <c r="G16" s="55"/>
      <c r="H16" s="288"/>
    </row>
    <row r="17" spans="1:8" s="56" customFormat="1">
      <c r="A17" s="619"/>
      <c r="B17" s="157"/>
      <c r="C17" s="131" t="s">
        <v>21</v>
      </c>
      <c r="D17" s="58"/>
      <c r="E17" s="59"/>
      <c r="F17" s="54"/>
      <c r="G17" s="55"/>
      <c r="H17" s="288"/>
    </row>
    <row r="18" spans="1:8" s="56" customFormat="1">
      <c r="A18" s="528" t="s">
        <v>245</v>
      </c>
      <c r="B18" s="119"/>
      <c r="C18" s="316" t="s">
        <v>138</v>
      </c>
      <c r="D18" s="121" t="s">
        <v>66</v>
      </c>
      <c r="E18" s="240">
        <v>4</v>
      </c>
      <c r="F18" s="122"/>
      <c r="G18" s="123"/>
      <c r="H18" s="288"/>
    </row>
    <row r="19" spans="1:8" s="56" customFormat="1" ht="81" customHeight="1">
      <c r="A19" s="528" t="s">
        <v>247</v>
      </c>
      <c r="B19" s="119"/>
      <c r="C19" s="506" t="s">
        <v>246</v>
      </c>
      <c r="D19" s="121" t="s">
        <v>45</v>
      </c>
      <c r="E19" s="122">
        <f>(123.12+174.92)*0.4*1.05</f>
        <v>125.1768</v>
      </c>
      <c r="F19" s="122"/>
      <c r="G19" s="123"/>
      <c r="H19" s="288"/>
    </row>
    <row r="20" spans="1:8" s="56" customFormat="1" ht="33.75">
      <c r="A20" s="528" t="s">
        <v>248</v>
      </c>
      <c r="B20" s="119"/>
      <c r="C20" s="367" t="s">
        <v>198</v>
      </c>
      <c r="D20" s="121" t="s">
        <v>45</v>
      </c>
      <c r="E20" s="122">
        <v>2</v>
      </c>
      <c r="F20" s="122"/>
      <c r="G20" s="123"/>
      <c r="H20" s="288"/>
    </row>
    <row r="21" spans="1:8" s="56" customFormat="1" ht="81" customHeight="1">
      <c r="A21" s="528" t="s">
        <v>249</v>
      </c>
      <c r="B21" s="119"/>
      <c r="C21" s="506" t="s">
        <v>250</v>
      </c>
      <c r="D21" s="121" t="s">
        <v>45</v>
      </c>
      <c r="E21" s="122">
        <f>(2*1.5)*4*0.25*1.05</f>
        <v>3.1500000000000004</v>
      </c>
      <c r="F21" s="122"/>
      <c r="G21" s="123"/>
      <c r="H21" s="288"/>
    </row>
    <row r="22" spans="1:8" s="56" customFormat="1">
      <c r="A22" s="528" t="s">
        <v>251</v>
      </c>
      <c r="B22" s="119"/>
      <c r="C22" s="506" t="s">
        <v>280</v>
      </c>
      <c r="D22" s="121" t="s">
        <v>44</v>
      </c>
      <c r="E22" s="122">
        <f>INT(45+63)</f>
        <v>108</v>
      </c>
      <c r="F22" s="122"/>
      <c r="G22" s="123"/>
      <c r="H22" s="288"/>
    </row>
    <row r="23" spans="1:8" s="56" customFormat="1">
      <c r="A23" s="302" t="s">
        <v>252</v>
      </c>
      <c r="B23" s="302"/>
      <c r="C23" s="412" t="s">
        <v>137</v>
      </c>
      <c r="D23" s="468" t="s">
        <v>44</v>
      </c>
      <c r="E23" s="470">
        <v>20</v>
      </c>
      <c r="F23" s="470"/>
      <c r="G23" s="467">
        <f t="shared" ref="G23" si="0">E23*F23</f>
        <v>0</v>
      </c>
      <c r="H23" s="288"/>
    </row>
    <row r="24" spans="1:8" s="56" customFormat="1">
      <c r="A24" s="619"/>
      <c r="B24" s="157"/>
      <c r="C24" s="49"/>
      <c r="D24" s="58"/>
      <c r="E24" s="59"/>
      <c r="F24" s="54"/>
      <c r="G24" s="55"/>
      <c r="H24" s="288"/>
    </row>
    <row r="25" spans="1:8" s="17" customFormat="1" ht="24" customHeight="1">
      <c r="A25" s="733" t="s">
        <v>253</v>
      </c>
      <c r="B25" s="129" t="s">
        <v>64</v>
      </c>
      <c r="C25" s="130" t="s">
        <v>65</v>
      </c>
      <c r="D25" s="102"/>
      <c r="E25" s="86"/>
      <c r="F25" s="87"/>
      <c r="G25" s="92"/>
      <c r="H25" s="402"/>
    </row>
    <row r="26" spans="1:8" s="17" customFormat="1" ht="69.95" customHeight="1">
      <c r="A26" s="734"/>
      <c r="B26" s="89"/>
      <c r="C26" s="504" t="s">
        <v>475</v>
      </c>
      <c r="D26" s="90"/>
      <c r="E26" s="91"/>
      <c r="F26" s="92"/>
      <c r="G26" s="91" t="s">
        <v>136</v>
      </c>
      <c r="H26" s="402"/>
    </row>
    <row r="27" spans="1:8" s="17" customFormat="1" ht="45">
      <c r="A27" s="733"/>
      <c r="B27" s="84"/>
      <c r="C27" s="303" t="s">
        <v>173</v>
      </c>
      <c r="D27" s="91"/>
      <c r="E27" s="99"/>
      <c r="F27" s="92"/>
      <c r="G27" s="88"/>
      <c r="H27" s="402"/>
    </row>
    <row r="28" spans="1:8" s="127" customFormat="1" ht="59.25" customHeight="1">
      <c r="A28" s="528" t="s">
        <v>255</v>
      </c>
      <c r="B28" s="119"/>
      <c r="C28" s="367" t="s">
        <v>199</v>
      </c>
      <c r="D28" s="121" t="s">
        <v>66</v>
      </c>
      <c r="E28" s="122">
        <v>1</v>
      </c>
      <c r="F28" s="122"/>
      <c r="G28" s="123"/>
      <c r="H28" s="402"/>
    </row>
    <row r="29" spans="1:8" s="127" customFormat="1" ht="36.75" customHeight="1">
      <c r="A29" s="732" t="s">
        <v>254</v>
      </c>
      <c r="B29" s="136"/>
      <c r="C29" s="133" t="s">
        <v>139</v>
      </c>
      <c r="D29" s="135" t="s">
        <v>66</v>
      </c>
      <c r="E29" s="134">
        <v>4</v>
      </c>
      <c r="F29" s="134"/>
      <c r="G29" s="137"/>
      <c r="H29" s="402"/>
    </row>
    <row r="30" spans="1:8" s="520" customFormat="1">
      <c r="A30" s="733"/>
      <c r="B30" s="529"/>
      <c r="C30" s="504"/>
      <c r="D30" s="517"/>
      <c r="E30" s="518"/>
      <c r="F30" s="518"/>
      <c r="G30" s="505"/>
      <c r="H30" s="517"/>
    </row>
    <row r="31" spans="1:8" s="127" customFormat="1">
      <c r="A31" s="733" t="s">
        <v>256</v>
      </c>
      <c r="B31" s="129" t="s">
        <v>126</v>
      </c>
      <c r="C31" s="130" t="s">
        <v>127</v>
      </c>
      <c r="D31" s="102"/>
      <c r="E31" s="86"/>
      <c r="F31" s="87"/>
      <c r="G31" s="92"/>
      <c r="H31" s="402"/>
    </row>
    <row r="32" spans="1:8" s="17" customFormat="1" ht="45">
      <c r="A32" s="733"/>
      <c r="B32" s="84"/>
      <c r="C32" s="360" t="s">
        <v>195</v>
      </c>
      <c r="D32" s="86"/>
      <c r="E32" s="87"/>
      <c r="F32" s="92"/>
      <c r="G32" s="88"/>
      <c r="H32" s="402"/>
    </row>
    <row r="33" spans="1:8" s="17" customFormat="1" ht="22.5">
      <c r="A33" s="733"/>
      <c r="B33" s="84"/>
      <c r="C33" s="360" t="s">
        <v>194</v>
      </c>
      <c r="D33" s="86"/>
      <c r="E33" s="87"/>
      <c r="F33" s="92"/>
      <c r="G33" s="88"/>
      <c r="H33" s="402"/>
    </row>
    <row r="34" spans="1:8" s="17" customFormat="1">
      <c r="A34" s="734"/>
      <c r="B34" s="89"/>
      <c r="C34" s="130" t="s">
        <v>21</v>
      </c>
      <c r="D34" s="91"/>
      <c r="E34" s="92"/>
      <c r="F34" s="91"/>
      <c r="G34" s="88"/>
      <c r="H34" s="402"/>
    </row>
    <row r="35" spans="1:8" s="343" customFormat="1" ht="45">
      <c r="A35" s="528" t="s">
        <v>257</v>
      </c>
      <c r="B35" s="366"/>
      <c r="C35" s="367" t="s">
        <v>200</v>
      </c>
      <c r="D35" s="399" t="s">
        <v>44</v>
      </c>
      <c r="E35" s="400">
        <v>20</v>
      </c>
      <c r="F35" s="400"/>
      <c r="G35" s="391"/>
      <c r="H35" s="403"/>
    </row>
    <row r="36" spans="1:8" s="17" customFormat="1" ht="56.25">
      <c r="A36" s="528" t="s">
        <v>258</v>
      </c>
      <c r="B36" s="119"/>
      <c r="C36" s="120" t="s">
        <v>67</v>
      </c>
      <c r="D36" s="121" t="s">
        <v>66</v>
      </c>
      <c r="E36" s="122">
        <v>4</v>
      </c>
      <c r="F36" s="122"/>
      <c r="G36" s="123"/>
      <c r="H36" s="402"/>
    </row>
    <row r="37" spans="1:8" s="520" customFormat="1">
      <c r="A37" s="302" t="s">
        <v>259</v>
      </c>
      <c r="B37" s="302"/>
      <c r="C37" s="412" t="s">
        <v>68</v>
      </c>
      <c r="D37" s="468" t="s">
        <v>66</v>
      </c>
      <c r="E37" s="470">
        <v>2</v>
      </c>
      <c r="F37" s="470"/>
      <c r="G37" s="467"/>
      <c r="H37" s="517"/>
    </row>
    <row r="38" spans="1:8" s="127" customFormat="1">
      <c r="A38" s="733"/>
      <c r="B38" s="89"/>
      <c r="C38" s="90"/>
      <c r="D38" s="91"/>
      <c r="E38" s="99"/>
      <c r="F38" s="92"/>
      <c r="G38" s="239"/>
      <c r="H38" s="402"/>
    </row>
    <row r="39" spans="1:8" s="127" customFormat="1">
      <c r="A39" s="619" t="s">
        <v>260</v>
      </c>
      <c r="B39" s="306" t="s">
        <v>174</v>
      </c>
      <c r="C39" s="51" t="s">
        <v>78</v>
      </c>
      <c r="D39" s="147"/>
      <c r="E39" s="152"/>
      <c r="F39" s="151"/>
      <c r="G39" s="151"/>
      <c r="H39" s="402"/>
    </row>
    <row r="40" spans="1:8" s="127" customFormat="1" ht="78.75">
      <c r="A40" s="409"/>
      <c r="B40" s="148"/>
      <c r="C40" s="150" t="s">
        <v>261</v>
      </c>
      <c r="D40" s="149"/>
      <c r="E40" s="151"/>
      <c r="F40" s="153"/>
      <c r="G40" s="123"/>
      <c r="H40" s="402"/>
    </row>
    <row r="41" spans="1:8" s="127" customFormat="1">
      <c r="A41" s="200"/>
      <c r="B41" s="200"/>
      <c r="C41" s="201" t="s">
        <v>201</v>
      </c>
      <c r="D41" s="202" t="s">
        <v>123</v>
      </c>
      <c r="E41" s="203">
        <v>70</v>
      </c>
      <c r="F41" s="203"/>
      <c r="G41" s="137"/>
      <c r="H41" s="402"/>
    </row>
    <row r="42" spans="1:8" s="127" customFormat="1" ht="10.5" customHeight="1">
      <c r="A42" s="733"/>
      <c r="B42" s="79"/>
      <c r="C42" s="131"/>
      <c r="D42" s="125"/>
      <c r="E42" s="138"/>
      <c r="F42" s="126"/>
      <c r="G42" s="139"/>
      <c r="H42" s="402"/>
    </row>
    <row r="43" spans="1:8" s="23" customFormat="1">
      <c r="A43" s="726"/>
      <c r="B43" s="9"/>
      <c r="C43" s="140" t="s">
        <v>30</v>
      </c>
      <c r="D43" s="10"/>
      <c r="E43" s="11"/>
      <c r="F43" s="143"/>
      <c r="G43" s="218"/>
      <c r="H43" s="408"/>
    </row>
    <row r="44" spans="1:8" s="23" customFormat="1">
      <c r="A44" s="731"/>
      <c r="B44" s="32"/>
      <c r="C44" s="145"/>
      <c r="D44" s="33"/>
      <c r="E44" s="34"/>
      <c r="F44" s="144"/>
      <c r="G44" s="36"/>
      <c r="H44" s="408"/>
    </row>
    <row r="45" spans="1:8" s="13" customFormat="1">
      <c r="A45" s="726" t="s">
        <v>32</v>
      </c>
      <c r="B45" s="9"/>
      <c r="C45" s="44" t="s">
        <v>6</v>
      </c>
      <c r="D45" s="10"/>
      <c r="E45" s="11"/>
      <c r="F45" s="11"/>
      <c r="G45" s="12"/>
      <c r="H45" s="408"/>
    </row>
    <row r="46" spans="1:8" s="127" customFormat="1">
      <c r="A46" s="733"/>
      <c r="B46" s="129"/>
      <c r="C46" s="130"/>
      <c r="D46" s="125"/>
      <c r="E46" s="126"/>
      <c r="F46" s="126"/>
      <c r="G46" s="16"/>
      <c r="H46" s="402"/>
    </row>
    <row r="47" spans="1:8" s="127" customFormat="1">
      <c r="A47" s="733" t="s">
        <v>175</v>
      </c>
      <c r="B47" s="129" t="s">
        <v>8</v>
      </c>
      <c r="C47" s="130" t="s">
        <v>9</v>
      </c>
      <c r="D47" s="128"/>
      <c r="E47" s="19"/>
      <c r="F47" s="126"/>
      <c r="G47" s="16"/>
      <c r="H47" s="402"/>
    </row>
    <row r="48" spans="1:8" s="127" customFormat="1" ht="129.94999999999999" customHeight="1">
      <c r="A48" s="158"/>
      <c r="B48" s="158"/>
      <c r="C48" s="614" t="s">
        <v>274</v>
      </c>
      <c r="D48" s="58"/>
      <c r="E48" s="57"/>
      <c r="F48" s="57"/>
      <c r="G48" s="131"/>
      <c r="H48" s="402"/>
    </row>
    <row r="49" spans="1:8" s="17" customFormat="1">
      <c r="A49" s="619"/>
      <c r="B49" s="157"/>
      <c r="C49" s="131" t="s">
        <v>21</v>
      </c>
      <c r="D49" s="58"/>
      <c r="E49" s="50"/>
      <c r="F49" s="50"/>
      <c r="G49" s="131"/>
      <c r="H49" s="402"/>
    </row>
    <row r="50" spans="1:8" s="17" customFormat="1">
      <c r="A50" s="732"/>
      <c r="B50" s="80"/>
      <c r="C50" s="132" t="s">
        <v>110</v>
      </c>
      <c r="D50" s="20" t="s">
        <v>45</v>
      </c>
      <c r="E50" s="8">
        <f>(2443+1730.95)*0.4*1.05</f>
        <v>1753.059</v>
      </c>
      <c r="F50" s="8"/>
      <c r="G50" s="81"/>
      <c r="H50" s="402"/>
    </row>
    <row r="51" spans="1:8" s="17" customFormat="1">
      <c r="A51" s="733"/>
      <c r="B51" s="129"/>
      <c r="C51" s="45"/>
      <c r="D51" s="125"/>
      <c r="E51" s="126"/>
      <c r="F51" s="126"/>
      <c r="G51" s="16"/>
      <c r="H51" s="402"/>
    </row>
    <row r="52" spans="1:8" s="17" customFormat="1">
      <c r="A52" s="733" t="s">
        <v>124</v>
      </c>
      <c r="B52" s="129" t="s">
        <v>10</v>
      </c>
      <c r="C52" s="130" t="s">
        <v>112</v>
      </c>
      <c r="D52" s="128"/>
      <c r="E52" s="19"/>
      <c r="F52" s="126"/>
      <c r="G52" s="16"/>
      <c r="H52" s="402"/>
    </row>
    <row r="53" spans="1:8" s="17" customFormat="1" ht="117" customHeight="1">
      <c r="A53" s="459"/>
      <c r="B53" s="79"/>
      <c r="C53" s="510" t="s">
        <v>262</v>
      </c>
      <c r="D53" s="125"/>
      <c r="E53" s="126"/>
      <c r="F53" s="125"/>
      <c r="G53" s="22"/>
      <c r="H53" s="402"/>
    </row>
    <row r="54" spans="1:8" s="17" customFormat="1">
      <c r="A54" s="733"/>
      <c r="B54" s="386"/>
      <c r="C54" s="387" t="s">
        <v>21</v>
      </c>
      <c r="D54" s="403"/>
      <c r="E54" s="382"/>
      <c r="F54" s="403"/>
      <c r="G54" s="396"/>
      <c r="H54" s="402"/>
    </row>
    <row r="55" spans="1:8" s="17" customFormat="1">
      <c r="A55" s="732"/>
      <c r="B55" s="379"/>
      <c r="C55" s="363" t="s">
        <v>202</v>
      </c>
      <c r="D55" s="383" t="s">
        <v>45</v>
      </c>
      <c r="E55" s="380">
        <f>(276.68+92.69)*1.1</f>
        <v>406.30700000000002</v>
      </c>
      <c r="F55" s="380"/>
      <c r="G55" s="389"/>
      <c r="H55" s="402"/>
    </row>
    <row r="56" spans="1:8" s="17" customFormat="1">
      <c r="A56" s="734"/>
      <c r="B56" s="79"/>
      <c r="C56" s="130"/>
      <c r="D56" s="125"/>
      <c r="E56" s="138"/>
      <c r="F56" s="125"/>
      <c r="G56" s="22"/>
      <c r="H56" s="402"/>
    </row>
    <row r="57" spans="1:8" s="17" customFormat="1">
      <c r="A57" s="281"/>
      <c r="B57" s="164" t="s">
        <v>11</v>
      </c>
      <c r="C57" s="155" t="s">
        <v>13</v>
      </c>
      <c r="D57" s="125"/>
      <c r="E57" s="126"/>
      <c r="F57" s="126"/>
      <c r="G57" s="16"/>
      <c r="H57" s="402"/>
    </row>
    <row r="58" spans="1:8" s="17" customFormat="1" ht="12.75" customHeight="1">
      <c r="A58" s="733" t="s">
        <v>125</v>
      </c>
      <c r="B58" s="129" t="s">
        <v>14</v>
      </c>
      <c r="C58" s="130" t="s">
        <v>12</v>
      </c>
      <c r="D58" s="128"/>
      <c r="E58" s="19"/>
      <c r="F58" s="126"/>
      <c r="G58" s="16"/>
      <c r="H58" s="402"/>
    </row>
    <row r="59" spans="1:8" s="17" customFormat="1" ht="104.25" customHeight="1">
      <c r="A59" s="734"/>
      <c r="B59" s="79"/>
      <c r="C59" s="361" t="s">
        <v>203</v>
      </c>
      <c r="D59" s="125"/>
      <c r="E59" s="126"/>
      <c r="F59" s="125"/>
      <c r="G59" s="22"/>
      <c r="H59" s="402"/>
    </row>
    <row r="60" spans="1:8" s="17" customFormat="1">
      <c r="A60" s="734"/>
      <c r="B60" s="79"/>
      <c r="C60" s="131" t="s">
        <v>21</v>
      </c>
      <c r="D60" s="125"/>
      <c r="E60" s="126"/>
      <c r="F60" s="125"/>
      <c r="G60" s="22"/>
      <c r="H60" s="402"/>
    </row>
    <row r="61" spans="1:8" s="17" customFormat="1" ht="22.5">
      <c r="A61" s="732"/>
      <c r="B61" s="80"/>
      <c r="C61" s="132" t="s">
        <v>46</v>
      </c>
      <c r="D61" s="20" t="s">
        <v>123</v>
      </c>
      <c r="E61" s="154">
        <f>40*6*1.1</f>
        <v>264</v>
      </c>
      <c r="F61" s="8"/>
      <c r="G61" s="81"/>
      <c r="H61" s="403"/>
    </row>
    <row r="62" spans="1:8" s="17" customFormat="1">
      <c r="A62" s="733"/>
      <c r="B62" s="129"/>
      <c r="C62" s="45"/>
      <c r="D62" s="125"/>
      <c r="E62" s="382"/>
      <c r="F62" s="382"/>
      <c r="G62" s="395"/>
      <c r="H62" s="402"/>
    </row>
    <row r="63" spans="1:8" s="17" customFormat="1">
      <c r="A63" s="733" t="s">
        <v>176</v>
      </c>
      <c r="B63" s="129" t="s">
        <v>83</v>
      </c>
      <c r="C63" s="156" t="s">
        <v>84</v>
      </c>
      <c r="D63" s="128"/>
      <c r="E63" s="394"/>
      <c r="F63" s="382"/>
      <c r="G63" s="395"/>
      <c r="H63" s="402"/>
    </row>
    <row r="64" spans="1:8" s="17" customFormat="1" ht="81" customHeight="1">
      <c r="A64" s="734"/>
      <c r="B64" s="79"/>
      <c r="C64" s="388" t="s">
        <v>204</v>
      </c>
      <c r="D64" s="125"/>
      <c r="E64" s="382"/>
      <c r="F64" s="403"/>
      <c r="G64" s="396"/>
      <c r="H64" s="402"/>
    </row>
    <row r="65" spans="1:8" s="17" customFormat="1" ht="12" customHeight="1">
      <c r="A65" s="734"/>
      <c r="B65" s="79"/>
      <c r="C65" s="131" t="s">
        <v>21</v>
      </c>
      <c r="D65" s="125"/>
      <c r="E65" s="382"/>
      <c r="F65" s="403"/>
      <c r="G65" s="396"/>
      <c r="H65" s="402"/>
    </row>
    <row r="66" spans="1:8" s="17" customFormat="1">
      <c r="A66" s="732"/>
      <c r="B66" s="94"/>
      <c r="C66" s="132" t="s">
        <v>147</v>
      </c>
      <c r="D66" s="162" t="s">
        <v>140</v>
      </c>
      <c r="E66" s="380">
        <f>(1779.08*0.3)*0.25</f>
        <v>133.43099999999998</v>
      </c>
      <c r="F66" s="380"/>
      <c r="G66" s="389"/>
      <c r="H66" s="502"/>
    </row>
    <row r="67" spans="1:8" s="343" customFormat="1">
      <c r="A67" s="733"/>
      <c r="B67" s="84"/>
      <c r="C67" s="388"/>
      <c r="D67" s="410"/>
      <c r="E67" s="382"/>
      <c r="F67" s="382"/>
      <c r="G67" s="384"/>
      <c r="H67" s="403"/>
    </row>
    <row r="68" spans="1:8" s="17" customFormat="1">
      <c r="A68" s="733"/>
      <c r="B68" s="84"/>
      <c r="C68" s="96"/>
      <c r="D68" s="91"/>
      <c r="E68" s="92"/>
      <c r="F68" s="92"/>
      <c r="G68" s="88"/>
      <c r="H68" s="402"/>
    </row>
    <row r="69" spans="1:8" s="17" customFormat="1" ht="22.5">
      <c r="A69" s="163" t="s">
        <v>177</v>
      </c>
      <c r="B69" s="163" t="s">
        <v>141</v>
      </c>
      <c r="C69" s="186" t="s">
        <v>145</v>
      </c>
      <c r="D69" s="169"/>
      <c r="E69" s="170"/>
      <c r="F69" s="167"/>
      <c r="G69" s="168"/>
      <c r="H69" s="402"/>
    </row>
    <row r="70" spans="1:8" s="17" customFormat="1" ht="81.75" customHeight="1">
      <c r="A70" s="176"/>
      <c r="B70" s="176"/>
      <c r="C70" s="369" t="s">
        <v>476</v>
      </c>
      <c r="D70" s="166"/>
      <c r="E70" s="167"/>
      <c r="F70" s="166"/>
      <c r="G70" s="171"/>
      <c r="H70" s="402"/>
    </row>
    <row r="71" spans="1:8" s="17" customFormat="1">
      <c r="A71" s="176"/>
      <c r="B71" s="176"/>
      <c r="C71" s="187" t="s">
        <v>21</v>
      </c>
      <c r="D71" s="184"/>
      <c r="E71" s="185"/>
      <c r="F71" s="184"/>
      <c r="G71" s="184"/>
    </row>
    <row r="72" spans="1:8" s="17" customFormat="1">
      <c r="A72" s="174"/>
      <c r="B72" s="174"/>
      <c r="C72" s="188" t="s">
        <v>142</v>
      </c>
      <c r="D72" s="165" t="s">
        <v>123</v>
      </c>
      <c r="E72" s="183">
        <v>500</v>
      </c>
      <c r="F72" s="183"/>
      <c r="G72" s="81"/>
      <c r="H72" s="403"/>
    </row>
    <row r="73" spans="1:8" s="17" customFormat="1">
      <c r="A73" s="733"/>
      <c r="B73" s="129"/>
      <c r="C73" s="130"/>
      <c r="D73" s="128"/>
      <c r="E73" s="231"/>
      <c r="F73" s="126"/>
      <c r="G73" s="16"/>
      <c r="H73" s="402"/>
    </row>
    <row r="74" spans="1:8" s="127" customFormat="1">
      <c r="A74" s="177"/>
      <c r="B74" s="177" t="s">
        <v>15</v>
      </c>
      <c r="C74" s="182" t="s">
        <v>111</v>
      </c>
      <c r="D74" s="179"/>
      <c r="E74" s="180"/>
      <c r="F74" s="180"/>
      <c r="G74" s="178"/>
      <c r="H74" s="402"/>
    </row>
    <row r="75" spans="1:8" s="127" customFormat="1">
      <c r="A75" s="631" t="s">
        <v>178</v>
      </c>
      <c r="B75" s="196" t="s">
        <v>143</v>
      </c>
      <c r="C75" s="197" t="s">
        <v>144</v>
      </c>
      <c r="D75" s="193"/>
      <c r="E75" s="250"/>
      <c r="F75" s="191"/>
      <c r="G75" s="192"/>
      <c r="H75" s="402"/>
    </row>
    <row r="76" spans="1:8" s="127" customFormat="1" ht="90">
      <c r="A76" s="629"/>
      <c r="B76" s="198"/>
      <c r="C76" s="371" t="s">
        <v>206</v>
      </c>
      <c r="D76" s="190"/>
      <c r="E76" s="249"/>
      <c r="F76" s="190"/>
      <c r="G76" s="194"/>
      <c r="H76" s="402"/>
    </row>
    <row r="77" spans="1:8" s="127" customFormat="1">
      <c r="A77" s="629"/>
      <c r="B77" s="198"/>
      <c r="C77" s="187" t="s">
        <v>21</v>
      </c>
      <c r="D77" s="190"/>
      <c r="E77" s="249"/>
      <c r="F77" s="190"/>
      <c r="G77" s="194"/>
      <c r="H77" s="402"/>
    </row>
    <row r="78" spans="1:8" s="127" customFormat="1">
      <c r="A78" s="628"/>
      <c r="B78" s="195"/>
      <c r="C78" s="370" t="s">
        <v>205</v>
      </c>
      <c r="D78" s="181" t="s">
        <v>140</v>
      </c>
      <c r="E78" s="248">
        <f>(376.15+117.71)*1.05</f>
        <v>518.553</v>
      </c>
      <c r="F78" s="189"/>
      <c r="G78" s="81"/>
      <c r="H78" s="402"/>
    </row>
    <row r="79" spans="1:8" s="127" customFormat="1">
      <c r="A79" s="733"/>
      <c r="B79" s="129"/>
      <c r="C79" s="130"/>
      <c r="D79" s="128"/>
      <c r="E79" s="231"/>
      <c r="F79" s="126"/>
      <c r="G79" s="16"/>
      <c r="H79" s="402"/>
    </row>
    <row r="80" spans="1:8" s="520" customFormat="1">
      <c r="A80" s="631" t="s">
        <v>272</v>
      </c>
      <c r="B80" s="617" t="s">
        <v>267</v>
      </c>
      <c r="C80" s="613" t="s">
        <v>268</v>
      </c>
      <c r="D80" s="626"/>
      <c r="E80" s="632"/>
      <c r="F80" s="624"/>
      <c r="G80" s="625"/>
      <c r="H80" s="517"/>
    </row>
    <row r="81" spans="1:8" s="520" customFormat="1" ht="120" customHeight="1">
      <c r="A81" s="629"/>
      <c r="B81" s="615"/>
      <c r="C81" s="618" t="s">
        <v>276</v>
      </c>
      <c r="D81" s="623"/>
      <c r="E81" s="624"/>
      <c r="F81" s="623"/>
      <c r="G81" s="627"/>
      <c r="H81" s="517"/>
    </row>
    <row r="82" spans="1:8" s="520" customFormat="1">
      <c r="A82" s="629"/>
      <c r="B82" s="629"/>
      <c r="C82" s="621" t="s">
        <v>21</v>
      </c>
      <c r="D82" s="623"/>
      <c r="E82" s="624"/>
      <c r="F82" s="623"/>
      <c r="G82" s="627"/>
      <c r="H82" s="517"/>
    </row>
    <row r="83" spans="1:8" s="520" customFormat="1">
      <c r="A83" s="628"/>
      <c r="B83" s="628"/>
      <c r="C83" s="630" t="s">
        <v>271</v>
      </c>
      <c r="D83" s="620" t="s">
        <v>140</v>
      </c>
      <c r="E83" s="622">
        <f>(149.1+166.43)*1.1</f>
        <v>347.08299999999997</v>
      </c>
      <c r="F83" s="622"/>
      <c r="G83" s="616"/>
      <c r="H83" s="517"/>
    </row>
    <row r="84" spans="1:8" s="520" customFormat="1">
      <c r="A84" s="733"/>
      <c r="B84" s="529"/>
      <c r="C84" s="503"/>
      <c r="D84" s="482"/>
      <c r="E84" s="424"/>
      <c r="F84" s="518"/>
      <c r="G84" s="519"/>
      <c r="H84" s="517"/>
    </row>
    <row r="85" spans="1:8" s="610" customFormat="1">
      <c r="A85" s="631" t="s">
        <v>269</v>
      </c>
      <c r="B85" s="617" t="s">
        <v>278</v>
      </c>
      <c r="C85" s="613" t="s">
        <v>275</v>
      </c>
      <c r="D85" s="626"/>
      <c r="E85" s="632"/>
      <c r="F85" s="624"/>
      <c r="G85" s="625"/>
      <c r="H85" s="607"/>
    </row>
    <row r="86" spans="1:8" s="610" customFormat="1" ht="105" customHeight="1">
      <c r="A86" s="629"/>
      <c r="B86" s="615"/>
      <c r="C86" s="618" t="s">
        <v>277</v>
      </c>
      <c r="D86" s="623"/>
      <c r="E86" s="624"/>
      <c r="F86" s="623"/>
      <c r="G86" s="627"/>
      <c r="H86" s="607"/>
    </row>
    <row r="87" spans="1:8" s="610" customFormat="1">
      <c r="A87" s="629"/>
      <c r="B87" s="629"/>
      <c r="C87" s="621" t="s">
        <v>21</v>
      </c>
      <c r="D87" s="623"/>
      <c r="E87" s="624"/>
      <c r="F87" s="623"/>
      <c r="G87" s="627"/>
      <c r="H87" s="607"/>
    </row>
    <row r="88" spans="1:8" s="610" customFormat="1">
      <c r="A88" s="628"/>
      <c r="B88" s="628"/>
      <c r="C88" s="630" t="s">
        <v>271</v>
      </c>
      <c r="D88" s="620" t="s">
        <v>140</v>
      </c>
      <c r="E88" s="622">
        <f>(328.3+256.15)*1.1</f>
        <v>642.8950000000001</v>
      </c>
      <c r="F88" s="622"/>
      <c r="G88" s="616"/>
      <c r="H88" s="607"/>
    </row>
    <row r="89" spans="1:8" s="610" customFormat="1">
      <c r="A89" s="733"/>
      <c r="B89" s="617"/>
      <c r="C89" s="613"/>
      <c r="D89" s="611"/>
      <c r="E89" s="612"/>
      <c r="F89" s="608"/>
      <c r="G89" s="609"/>
      <c r="H89" s="607"/>
    </row>
    <row r="90" spans="1:8" s="127" customFormat="1">
      <c r="A90" s="727"/>
      <c r="B90" s="177" t="s">
        <v>146</v>
      </c>
      <c r="C90" s="182" t="s">
        <v>207</v>
      </c>
      <c r="D90" s="125"/>
      <c r="E90" s="126"/>
      <c r="F90" s="126"/>
      <c r="G90" s="16"/>
      <c r="H90" s="402"/>
    </row>
    <row r="91" spans="1:8" s="17" customFormat="1" ht="22.5">
      <c r="A91" s="727" t="s">
        <v>266</v>
      </c>
      <c r="B91" s="124" t="s">
        <v>22</v>
      </c>
      <c r="C91" s="503" t="s">
        <v>264</v>
      </c>
      <c r="D91" s="128"/>
      <c r="E91" s="19"/>
      <c r="F91" s="126"/>
      <c r="G91" s="16"/>
      <c r="H91" s="402"/>
    </row>
    <row r="92" spans="1:8" s="17" customFormat="1" ht="60.75" customHeight="1">
      <c r="A92" s="724"/>
      <c r="B92" s="1"/>
      <c r="C92" s="146" t="s">
        <v>120</v>
      </c>
      <c r="D92" s="125"/>
      <c r="E92" s="126"/>
      <c r="F92" s="125"/>
      <c r="G92" s="22"/>
      <c r="H92" s="402"/>
    </row>
    <row r="93" spans="1:8" s="17" customFormat="1">
      <c r="A93" s="724"/>
      <c r="B93" s="1"/>
      <c r="C93" s="130" t="s">
        <v>21</v>
      </c>
      <c r="D93" s="125"/>
      <c r="E93" s="126"/>
      <c r="F93" s="125"/>
      <c r="G93" s="22"/>
      <c r="H93" s="402"/>
    </row>
    <row r="94" spans="1:8" s="17" customFormat="1">
      <c r="A94" s="725"/>
      <c r="B94" s="7"/>
      <c r="C94" s="175" t="s">
        <v>109</v>
      </c>
      <c r="D94" s="20" t="s">
        <v>123</v>
      </c>
      <c r="E94" s="8">
        <f>(1779.08+1237.55)*1.1</f>
        <v>3318.2930000000006</v>
      </c>
      <c r="F94" s="8"/>
      <c r="G94" s="81"/>
      <c r="H94" s="402"/>
    </row>
    <row r="95" spans="1:8" s="17" customFormat="1">
      <c r="A95" s="727"/>
      <c r="B95" s="124"/>
      <c r="C95" s="130"/>
      <c r="D95" s="125"/>
      <c r="E95" s="126"/>
      <c r="F95" s="126"/>
      <c r="G95" s="139"/>
      <c r="H95" s="402"/>
    </row>
    <row r="96" spans="1:8" s="17" customFormat="1">
      <c r="A96" s="727" t="s">
        <v>270</v>
      </c>
      <c r="B96" s="124" t="s">
        <v>22</v>
      </c>
      <c r="C96" s="503" t="s">
        <v>263</v>
      </c>
      <c r="D96" s="128"/>
      <c r="E96" s="19"/>
      <c r="F96" s="126"/>
      <c r="G96" s="16"/>
      <c r="H96" s="402"/>
    </row>
    <row r="97" spans="1:8" s="17" customFormat="1" ht="56.25">
      <c r="A97" s="724"/>
      <c r="B97" s="1"/>
      <c r="C97" s="146" t="s">
        <v>121</v>
      </c>
      <c r="D97" s="125"/>
      <c r="E97" s="126"/>
      <c r="F97" s="126"/>
      <c r="G97" s="22"/>
      <c r="H97" s="402"/>
    </row>
    <row r="98" spans="1:8" s="17" customFormat="1">
      <c r="A98" s="724"/>
      <c r="B98" s="1"/>
      <c r="C98" s="130" t="s">
        <v>21</v>
      </c>
      <c r="D98" s="125"/>
      <c r="E98" s="126"/>
      <c r="F98" s="125"/>
      <c r="G98" s="22"/>
      <c r="H98" s="402"/>
    </row>
    <row r="99" spans="1:8" s="17" customFormat="1">
      <c r="A99" s="725"/>
      <c r="B99" s="7"/>
      <c r="C99" s="175" t="s">
        <v>109</v>
      </c>
      <c r="D99" s="20" t="s">
        <v>123</v>
      </c>
      <c r="E99" s="8">
        <f>(754.36)*1.1</f>
        <v>829.79600000000005</v>
      </c>
      <c r="F99" s="8"/>
      <c r="G99" s="81"/>
      <c r="H99" s="403"/>
    </row>
    <row r="100" spans="1:8" s="17" customFormat="1">
      <c r="A100" s="727"/>
      <c r="B100" s="124"/>
      <c r="C100" s="130"/>
      <c r="D100" s="125"/>
      <c r="E100" s="126"/>
      <c r="F100" s="126"/>
      <c r="G100" s="139"/>
      <c r="H100" s="402"/>
    </row>
    <row r="101" spans="1:8" s="17" customFormat="1">
      <c r="A101" s="619" t="s">
        <v>273</v>
      </c>
      <c r="B101" s="306" t="s">
        <v>179</v>
      </c>
      <c r="C101" s="237" t="s">
        <v>149</v>
      </c>
      <c r="D101" s="230"/>
      <c r="E101" s="231"/>
      <c r="F101" s="227"/>
      <c r="G101" s="228"/>
      <c r="H101" s="402"/>
    </row>
    <row r="102" spans="1:8" s="17" customFormat="1" ht="45">
      <c r="A102" s="727"/>
      <c r="B102" s="219"/>
      <c r="C102" s="510" t="s">
        <v>265</v>
      </c>
      <c r="D102" s="226"/>
      <c r="E102" s="227"/>
      <c r="F102" s="226"/>
      <c r="G102" s="234"/>
      <c r="H102" s="402"/>
    </row>
    <row r="103" spans="1:8" s="17" customFormat="1">
      <c r="A103" s="727"/>
      <c r="B103" s="219"/>
      <c r="C103" s="237" t="s">
        <v>21</v>
      </c>
      <c r="D103" s="226"/>
      <c r="E103" s="227"/>
      <c r="F103" s="226"/>
      <c r="G103" s="234"/>
      <c r="H103" s="402"/>
    </row>
    <row r="104" spans="1:8" s="17" customFormat="1">
      <c r="A104" s="725"/>
      <c r="B104" s="220"/>
      <c r="C104" s="247" t="s">
        <v>148</v>
      </c>
      <c r="D104" s="232" t="s">
        <v>123</v>
      </c>
      <c r="E104" s="244">
        <f>2*2.3*760</f>
        <v>3495.9999999999995</v>
      </c>
      <c r="F104" s="221"/>
      <c r="G104" s="238"/>
      <c r="H104" s="403"/>
    </row>
    <row r="105" spans="1:8" s="17" customFormat="1">
      <c r="A105" s="727"/>
      <c r="B105" s="225"/>
      <c r="C105" s="235"/>
      <c r="D105" s="226"/>
      <c r="E105" s="227"/>
      <c r="F105" s="227"/>
      <c r="G105" s="241"/>
      <c r="H105" s="402"/>
    </row>
    <row r="106" spans="1:8" s="23" customFormat="1">
      <c r="A106" s="729"/>
      <c r="B106" s="141"/>
      <c r="C106" s="173" t="s">
        <v>33</v>
      </c>
      <c r="D106" s="10"/>
      <c r="E106" s="11"/>
      <c r="F106" s="143"/>
      <c r="G106" s="218"/>
      <c r="H106" s="408"/>
    </row>
    <row r="107" spans="1:8" s="17" customFormat="1">
      <c r="A107" s="727"/>
      <c r="B107" s="124"/>
      <c r="C107" s="130"/>
      <c r="D107" s="125"/>
      <c r="E107" s="126"/>
      <c r="F107" s="126"/>
      <c r="G107" s="16"/>
      <c r="H107" s="402"/>
    </row>
    <row r="108" spans="1:8" s="13" customFormat="1">
      <c r="A108" s="726" t="s">
        <v>34</v>
      </c>
      <c r="B108" s="9"/>
      <c r="C108" s="44" t="s">
        <v>114</v>
      </c>
      <c r="D108" s="10"/>
      <c r="E108" s="11"/>
      <c r="F108" s="11"/>
      <c r="G108" s="12"/>
      <c r="H108" s="408"/>
    </row>
    <row r="109" spans="1:8" s="17" customFormat="1">
      <c r="A109" s="727"/>
      <c r="B109" s="124"/>
      <c r="C109" s="130"/>
      <c r="D109" s="125"/>
      <c r="E109" s="126"/>
      <c r="F109" s="126"/>
      <c r="G109" s="16"/>
      <c r="H109" s="402"/>
    </row>
    <row r="110" spans="1:8" s="17" customFormat="1">
      <c r="A110" s="727"/>
      <c r="B110" s="124" t="s">
        <v>115</v>
      </c>
      <c r="C110" s="130" t="s">
        <v>116</v>
      </c>
      <c r="D110" s="128"/>
      <c r="E110" s="19"/>
      <c r="F110" s="126"/>
      <c r="G110" s="16"/>
      <c r="H110" s="402"/>
    </row>
    <row r="111" spans="1:8" s="17" customFormat="1">
      <c r="A111" s="727"/>
      <c r="B111" s="124" t="s">
        <v>23</v>
      </c>
      <c r="C111" s="172" t="s">
        <v>24</v>
      </c>
      <c r="D111" s="128"/>
      <c r="E111" s="19"/>
      <c r="F111" s="126"/>
      <c r="G111" s="16"/>
      <c r="H111" s="402"/>
    </row>
    <row r="112" spans="1:8" s="17" customFormat="1">
      <c r="A112" s="727" t="s">
        <v>29</v>
      </c>
      <c r="B112" s="124" t="s">
        <v>25</v>
      </c>
      <c r="C112" s="172" t="s">
        <v>26</v>
      </c>
      <c r="D112" s="128"/>
      <c r="E112" s="19"/>
      <c r="F112" s="126"/>
      <c r="G112" s="16"/>
      <c r="H112" s="402"/>
    </row>
    <row r="113" spans="1:8" s="17" customFormat="1" ht="56.25">
      <c r="A113" s="725"/>
      <c r="B113" s="7"/>
      <c r="C113" s="523" t="s">
        <v>281</v>
      </c>
      <c r="D113" s="20" t="s">
        <v>44</v>
      </c>
      <c r="E113" s="154">
        <f>400*1.1</f>
        <v>440.00000000000006</v>
      </c>
      <c r="F113" s="8"/>
      <c r="G113" s="81"/>
      <c r="H113" s="402"/>
    </row>
    <row r="114" spans="1:8" s="17" customFormat="1">
      <c r="A114" s="727"/>
      <c r="B114" s="124"/>
      <c r="C114" s="130"/>
      <c r="D114" s="125"/>
      <c r="E114" s="126"/>
      <c r="F114" s="126"/>
      <c r="G114" s="16"/>
      <c r="H114" s="402"/>
    </row>
    <row r="115" spans="1:8" s="17" customFormat="1">
      <c r="A115" s="727" t="s">
        <v>180</v>
      </c>
      <c r="B115" s="124" t="s">
        <v>122</v>
      </c>
      <c r="C115" s="393" t="s">
        <v>208</v>
      </c>
      <c r="D115" s="128"/>
      <c r="E115" s="19"/>
      <c r="F115" s="126"/>
      <c r="G115" s="16"/>
      <c r="H115" s="402"/>
    </row>
    <row r="116" spans="1:8" s="17" customFormat="1" ht="45">
      <c r="A116" s="724"/>
      <c r="B116" s="1"/>
      <c r="C116" s="618" t="s">
        <v>282</v>
      </c>
      <c r="D116" s="125"/>
      <c r="E116" s="126"/>
      <c r="F116" s="125"/>
      <c r="G116" s="22"/>
      <c r="H116" s="402"/>
    </row>
    <row r="117" spans="1:8" s="17" customFormat="1">
      <c r="A117" s="724"/>
      <c r="B117" s="1"/>
      <c r="C117" s="130" t="s">
        <v>21</v>
      </c>
      <c r="D117" s="125"/>
      <c r="E117" s="126"/>
      <c r="F117" s="125"/>
      <c r="G117" s="22"/>
      <c r="H117" s="402"/>
    </row>
    <row r="118" spans="1:8" s="17" customFormat="1" ht="33.75">
      <c r="A118" s="725"/>
      <c r="B118" s="7"/>
      <c r="C118" s="304" t="s">
        <v>181</v>
      </c>
      <c r="D118" s="20" t="s">
        <v>123</v>
      </c>
      <c r="E118" s="154">
        <f>(13+13)*1.4</f>
        <v>36.4</v>
      </c>
      <c r="F118" s="8"/>
      <c r="G118" s="81"/>
      <c r="H118" s="402"/>
    </row>
    <row r="119" spans="1:8" s="17" customFormat="1">
      <c r="A119" s="727"/>
      <c r="B119" s="124"/>
      <c r="C119" s="130"/>
      <c r="D119" s="125"/>
      <c r="E119" s="126"/>
      <c r="F119" s="126"/>
      <c r="G119" s="16"/>
      <c r="H119" s="402"/>
    </row>
    <row r="120" spans="1:8" s="17" customFormat="1">
      <c r="A120" s="727"/>
      <c r="B120" s="124" t="s">
        <v>27</v>
      </c>
      <c r="C120" s="172" t="s">
        <v>28</v>
      </c>
      <c r="D120" s="128"/>
      <c r="E120" s="19"/>
      <c r="F120" s="126"/>
      <c r="G120" s="16"/>
      <c r="H120" s="402"/>
    </row>
    <row r="121" spans="1:8" s="17" customFormat="1">
      <c r="A121" s="733" t="s">
        <v>283</v>
      </c>
      <c r="B121" s="129" t="s">
        <v>117</v>
      </c>
      <c r="C121" s="172" t="s">
        <v>118</v>
      </c>
      <c r="D121" s="128"/>
      <c r="E121" s="19"/>
      <c r="F121" s="126"/>
      <c r="G121" s="16"/>
      <c r="H121" s="402"/>
    </row>
    <row r="122" spans="1:8" s="17" customFormat="1" ht="22.5">
      <c r="A122" s="734"/>
      <c r="B122" s="79"/>
      <c r="C122" s="131" t="s">
        <v>77</v>
      </c>
      <c r="D122" s="125"/>
      <c r="E122" s="126"/>
      <c r="F122" s="125"/>
      <c r="G122" s="22"/>
      <c r="H122" s="402"/>
    </row>
    <row r="123" spans="1:8" s="17" customFormat="1" ht="69" customHeight="1">
      <c r="A123" s="734"/>
      <c r="B123" s="79"/>
      <c r="C123" s="504" t="s">
        <v>359</v>
      </c>
      <c r="D123" s="125"/>
      <c r="E123" s="126"/>
      <c r="F123" s="125"/>
      <c r="G123" s="22"/>
      <c r="H123" s="402"/>
    </row>
    <row r="124" spans="1:8" s="17" customFormat="1">
      <c r="A124" s="734"/>
      <c r="B124" s="79"/>
      <c r="C124" s="131" t="s">
        <v>21</v>
      </c>
      <c r="D124" s="125"/>
      <c r="E124" s="126"/>
      <c r="F124" s="125"/>
      <c r="G124" s="22"/>
      <c r="H124" s="402"/>
    </row>
    <row r="125" spans="1:8" s="17" customFormat="1" ht="22.5">
      <c r="A125" s="732"/>
      <c r="B125" s="80"/>
      <c r="C125" s="175" t="s">
        <v>119</v>
      </c>
      <c r="D125" s="20" t="s">
        <v>44</v>
      </c>
      <c r="E125" s="8">
        <f>INT(553*1.05)</f>
        <v>580</v>
      </c>
      <c r="F125" s="8"/>
      <c r="G125" s="81"/>
      <c r="H125" s="403"/>
    </row>
    <row r="126" spans="1:8" s="17" customFormat="1">
      <c r="A126" s="727"/>
      <c r="B126" s="381"/>
      <c r="C126" s="387"/>
      <c r="D126" s="403"/>
      <c r="E126" s="382"/>
      <c r="F126" s="382"/>
      <c r="G126" s="395"/>
      <c r="H126" s="402"/>
    </row>
    <row r="127" spans="1:8" s="17" customFormat="1">
      <c r="A127" s="733"/>
      <c r="B127" s="317" t="s">
        <v>79</v>
      </c>
      <c r="C127" s="358" t="s">
        <v>80</v>
      </c>
      <c r="D127" s="344"/>
      <c r="E127" s="345"/>
      <c r="F127" s="341"/>
      <c r="G127" s="342"/>
      <c r="H127" s="402"/>
    </row>
    <row r="128" spans="1:8" s="17" customFormat="1">
      <c r="A128" s="733" t="s">
        <v>284</v>
      </c>
      <c r="B128" s="317" t="s">
        <v>81</v>
      </c>
      <c r="C128" s="358" t="s">
        <v>82</v>
      </c>
      <c r="D128" s="344"/>
      <c r="E128" s="345"/>
      <c r="F128" s="341"/>
      <c r="G128" s="342"/>
      <c r="H128" s="402"/>
    </row>
    <row r="129" spans="1:8" s="17" customFormat="1" ht="46.5" customHeight="1">
      <c r="A129" s="734"/>
      <c r="B129" s="364"/>
      <c r="C129" s="360" t="s">
        <v>73</v>
      </c>
      <c r="D129" s="378"/>
      <c r="E129" s="341"/>
      <c r="F129" s="378"/>
      <c r="G129" s="347"/>
      <c r="H129" s="402"/>
    </row>
    <row r="130" spans="1:8" s="17" customFormat="1" ht="22.5">
      <c r="A130" s="732"/>
      <c r="B130" s="365"/>
      <c r="C130" s="363" t="s">
        <v>150</v>
      </c>
      <c r="D130" s="346" t="s">
        <v>45</v>
      </c>
      <c r="E130" s="348">
        <v>592.17999999999995</v>
      </c>
      <c r="F130" s="340"/>
      <c r="G130" s="368"/>
      <c r="H130" s="403"/>
    </row>
    <row r="131" spans="1:8" s="17" customFormat="1" ht="8.25" customHeight="1">
      <c r="A131" s="733"/>
      <c r="B131" s="317"/>
      <c r="C131" s="357"/>
      <c r="D131" s="378"/>
      <c r="E131" s="341"/>
      <c r="F131" s="341"/>
      <c r="G131" s="342"/>
      <c r="H131" s="402"/>
    </row>
    <row r="132" spans="1:8" s="17" customFormat="1">
      <c r="A132" s="733" t="s">
        <v>285</v>
      </c>
      <c r="B132" s="355" t="s">
        <v>209</v>
      </c>
      <c r="C132" s="172" t="s">
        <v>85</v>
      </c>
      <c r="D132" s="128"/>
      <c r="E132" s="19"/>
      <c r="F132" s="126"/>
      <c r="G132" s="16"/>
      <c r="H132" s="402"/>
    </row>
    <row r="133" spans="1:8" s="17" customFormat="1" ht="33.75">
      <c r="A133" s="734"/>
      <c r="B133" s="79"/>
      <c r="C133" s="131" t="s">
        <v>86</v>
      </c>
      <c r="D133" s="125"/>
      <c r="E133" s="126"/>
      <c r="F133" s="125"/>
      <c r="G133" s="22"/>
      <c r="H133" s="402"/>
    </row>
    <row r="134" spans="1:8" s="17" customFormat="1">
      <c r="A134" s="734"/>
      <c r="B134" s="79"/>
      <c r="C134" s="130" t="s">
        <v>74</v>
      </c>
      <c r="D134" s="125"/>
      <c r="E134" s="126"/>
      <c r="F134" s="125"/>
      <c r="G134" s="22"/>
      <c r="H134" s="402"/>
    </row>
    <row r="135" spans="1:8" s="17" customFormat="1" ht="22.5">
      <c r="A135" s="732"/>
      <c r="B135" s="80"/>
      <c r="C135" s="132" t="s">
        <v>87</v>
      </c>
      <c r="D135" s="20" t="s">
        <v>123</v>
      </c>
      <c r="E135" s="154">
        <v>679.2</v>
      </c>
      <c r="F135" s="8"/>
      <c r="G135" s="81"/>
      <c r="H135" s="411"/>
    </row>
    <row r="136" spans="1:8" s="17" customFormat="1">
      <c r="A136" s="733"/>
      <c r="B136" s="129"/>
      <c r="C136" s="130"/>
      <c r="D136" s="125"/>
      <c r="E136" s="126"/>
      <c r="F136" s="126"/>
      <c r="G136" s="16"/>
      <c r="H136" s="402"/>
    </row>
    <row r="137" spans="1:8" s="17" customFormat="1">
      <c r="A137" s="733"/>
      <c r="B137" s="129" t="s">
        <v>88</v>
      </c>
      <c r="C137" s="172" t="s">
        <v>89</v>
      </c>
      <c r="D137" s="128"/>
      <c r="E137" s="19"/>
      <c r="F137" s="126"/>
      <c r="G137" s="16"/>
      <c r="H137" s="402"/>
    </row>
    <row r="138" spans="1:8" s="17" customFormat="1">
      <c r="A138" s="733" t="s">
        <v>286</v>
      </c>
      <c r="B138" s="129" t="s">
        <v>90</v>
      </c>
      <c r="C138" s="172" t="s">
        <v>91</v>
      </c>
      <c r="D138" s="128"/>
      <c r="E138" s="19"/>
      <c r="F138" s="126"/>
      <c r="G138" s="16"/>
      <c r="H138" s="402"/>
    </row>
    <row r="139" spans="1:8" s="17" customFormat="1" ht="33.75">
      <c r="A139" s="734"/>
      <c r="B139" s="79"/>
      <c r="C139" s="131" t="s">
        <v>92</v>
      </c>
      <c r="D139" s="125"/>
      <c r="E139" s="126"/>
      <c r="F139" s="125"/>
      <c r="G139" s="22"/>
      <c r="H139" s="402"/>
    </row>
    <row r="140" spans="1:8" s="17" customFormat="1">
      <c r="A140" s="734"/>
      <c r="B140" s="79"/>
      <c r="C140" s="130" t="s">
        <v>21</v>
      </c>
      <c r="D140" s="125"/>
      <c r="E140" s="126"/>
      <c r="F140" s="125"/>
      <c r="G140" s="22"/>
      <c r="H140" s="402"/>
    </row>
    <row r="141" spans="1:8" s="17" customFormat="1" ht="22.5">
      <c r="A141" s="732"/>
      <c r="B141" s="365"/>
      <c r="C141" s="363" t="s">
        <v>151</v>
      </c>
      <c r="D141" s="346" t="s">
        <v>140</v>
      </c>
      <c r="E141" s="348">
        <v>50.21</v>
      </c>
      <c r="F141" s="340"/>
      <c r="G141" s="368"/>
      <c r="H141" s="403"/>
    </row>
    <row r="142" spans="1:8" s="17" customFormat="1">
      <c r="A142" s="733"/>
      <c r="B142" s="129"/>
      <c r="C142" s="130"/>
      <c r="D142" s="125"/>
      <c r="E142" s="126"/>
      <c r="F142" s="126"/>
      <c r="G142" s="16"/>
      <c r="H142" s="402"/>
    </row>
    <row r="143" spans="1:8" s="17" customFormat="1">
      <c r="A143" s="733" t="s">
        <v>288</v>
      </c>
      <c r="B143" s="129" t="s">
        <v>93</v>
      </c>
      <c r="C143" s="172" t="s">
        <v>94</v>
      </c>
      <c r="D143" s="128"/>
      <c r="E143" s="19"/>
      <c r="F143" s="126"/>
      <c r="G143" s="16"/>
      <c r="H143" s="402"/>
    </row>
    <row r="144" spans="1:8" s="17" customFormat="1">
      <c r="A144" s="734"/>
      <c r="B144" s="79"/>
      <c r="C144" s="130" t="s">
        <v>21</v>
      </c>
      <c r="D144" s="125"/>
      <c r="E144" s="126"/>
      <c r="F144" s="125"/>
      <c r="G144" s="22"/>
      <c r="H144" s="402"/>
    </row>
    <row r="145" spans="1:12" s="17" customFormat="1" ht="69" customHeight="1">
      <c r="A145" s="733"/>
      <c r="B145" s="129"/>
      <c r="C145" s="388" t="s">
        <v>210</v>
      </c>
      <c r="D145" s="125"/>
      <c r="E145" s="126"/>
      <c r="F145" s="126"/>
      <c r="G145" s="16"/>
      <c r="H145" s="402"/>
    </row>
    <row r="146" spans="1:12" s="17" customFormat="1">
      <c r="A146" s="208" t="s">
        <v>289</v>
      </c>
      <c r="B146" s="208"/>
      <c r="C146" s="209" t="s">
        <v>211</v>
      </c>
      <c r="D146" s="121" t="s">
        <v>44</v>
      </c>
      <c r="E146" s="161">
        <v>95</v>
      </c>
      <c r="F146" s="122"/>
      <c r="G146" s="123"/>
      <c r="H146" s="403"/>
    </row>
    <row r="147" spans="1:12" s="127" customFormat="1">
      <c r="A147" s="208" t="s">
        <v>290</v>
      </c>
      <c r="B147" s="208"/>
      <c r="C147" s="209" t="s">
        <v>287</v>
      </c>
      <c r="D147" s="507" t="s">
        <v>44</v>
      </c>
      <c r="E147" s="542">
        <v>122</v>
      </c>
      <c r="F147" s="508"/>
      <c r="G147" s="509"/>
      <c r="H147" s="402"/>
    </row>
    <row r="148" spans="1:12" s="610" customFormat="1">
      <c r="A148" s="208" t="s">
        <v>366</v>
      </c>
      <c r="B148" s="208"/>
      <c r="C148" s="209" t="s">
        <v>364</v>
      </c>
      <c r="D148" s="507" t="s">
        <v>44</v>
      </c>
      <c r="E148" s="542">
        <v>254</v>
      </c>
      <c r="F148" s="508"/>
      <c r="G148" s="509"/>
      <c r="H148" s="716"/>
    </row>
    <row r="149" spans="1:12" s="610" customFormat="1">
      <c r="A149" s="633" t="s">
        <v>367</v>
      </c>
      <c r="B149" s="633"/>
      <c r="C149" s="634" t="s">
        <v>365</v>
      </c>
      <c r="D149" s="468" t="s">
        <v>44</v>
      </c>
      <c r="E149" s="543">
        <v>95</v>
      </c>
      <c r="F149" s="470"/>
      <c r="G149" s="467"/>
      <c r="H149" s="716"/>
    </row>
    <row r="150" spans="1:12" s="17" customFormat="1">
      <c r="A150" s="733"/>
      <c r="B150" s="129"/>
      <c r="C150" s="130"/>
      <c r="D150" s="128"/>
      <c r="E150" s="142"/>
      <c r="F150" s="19"/>
      <c r="G150" s="207"/>
      <c r="H150" s="402"/>
    </row>
    <row r="151" spans="1:12" s="17" customFormat="1">
      <c r="A151" s="733" t="s">
        <v>291</v>
      </c>
      <c r="B151" s="129" t="s">
        <v>95</v>
      </c>
      <c r="C151" s="172" t="s">
        <v>96</v>
      </c>
      <c r="D151" s="128"/>
      <c r="E151" s="19"/>
      <c r="F151" s="126"/>
      <c r="G151" s="16"/>
      <c r="H151" s="402"/>
    </row>
    <row r="152" spans="1:12" s="17" customFormat="1">
      <c r="A152" s="733"/>
      <c r="B152" s="129" t="s">
        <v>97</v>
      </c>
      <c r="C152" s="204" t="s">
        <v>152</v>
      </c>
      <c r="D152" s="125"/>
      <c r="E152" s="126"/>
      <c r="F152" s="126"/>
      <c r="G152" s="16"/>
      <c r="H152" s="402"/>
    </row>
    <row r="153" spans="1:12" s="17" customFormat="1" ht="150" customHeight="1">
      <c r="A153" s="733"/>
      <c r="B153" s="79"/>
      <c r="C153" s="309" t="s">
        <v>213</v>
      </c>
      <c r="D153" s="125"/>
      <c r="E153" s="126"/>
      <c r="F153" s="126"/>
      <c r="G153" s="16"/>
      <c r="H153" s="402"/>
      <c r="I153" s="127" t="s">
        <v>136</v>
      </c>
    </row>
    <row r="154" spans="1:12" s="17" customFormat="1" ht="22.5">
      <c r="A154" s="733"/>
      <c r="B154" s="79"/>
      <c r="C154" s="131" t="s">
        <v>153</v>
      </c>
      <c r="D154" s="125"/>
      <c r="E154" s="126"/>
      <c r="F154" s="126"/>
      <c r="G154" s="16"/>
      <c r="H154" s="402"/>
    </row>
    <row r="155" spans="1:12" s="206" customFormat="1" ht="12.75" customHeight="1">
      <c r="A155" s="732"/>
      <c r="B155" s="526"/>
      <c r="C155" s="523" t="s">
        <v>154</v>
      </c>
      <c r="D155" s="521" t="s">
        <v>66</v>
      </c>
      <c r="E155" s="515">
        <v>1</v>
      </c>
      <c r="F155" s="515"/>
      <c r="G155" s="616"/>
      <c r="H155" s="403"/>
    </row>
    <row r="156" spans="1:12" s="17" customFormat="1">
      <c r="A156" s="733"/>
      <c r="B156" s="84"/>
      <c r="C156" s="90"/>
      <c r="D156" s="91"/>
      <c r="E156" s="92"/>
      <c r="F156" s="92"/>
      <c r="G156" s="97"/>
      <c r="H156" s="402"/>
    </row>
    <row r="157" spans="1:12" s="206" customFormat="1" ht="12.75">
      <c r="A157" s="733" t="s">
        <v>292</v>
      </c>
      <c r="B157" s="129" t="s">
        <v>97</v>
      </c>
      <c r="C157" s="359" t="s">
        <v>212</v>
      </c>
      <c r="D157" s="213"/>
      <c r="E157" s="214"/>
      <c r="F157" s="211"/>
      <c r="G157" s="212"/>
      <c r="H157" s="402"/>
    </row>
    <row r="158" spans="1:12" s="206" customFormat="1" ht="129.94999999999999" customHeight="1">
      <c r="A158" s="635"/>
      <c r="B158" s="216"/>
      <c r="C158" s="309" t="s">
        <v>466</v>
      </c>
      <c r="D158" s="210"/>
      <c r="E158" s="211"/>
      <c r="F158" s="210"/>
      <c r="G158" s="215"/>
      <c r="H158" s="402"/>
      <c r="L158" s="295"/>
    </row>
    <row r="159" spans="1:12" s="206" customFormat="1" ht="24" customHeight="1">
      <c r="A159" s="635"/>
      <c r="B159" s="216"/>
      <c r="C159" s="388" t="s">
        <v>214</v>
      </c>
      <c r="D159" s="210"/>
      <c r="E159" s="211"/>
      <c r="F159" s="210"/>
      <c r="G159" s="215"/>
      <c r="H159" s="402"/>
      <c r="L159" s="295"/>
    </row>
    <row r="160" spans="1:12" s="610" customFormat="1">
      <c r="A160" s="528" t="s">
        <v>293</v>
      </c>
      <c r="B160" s="528"/>
      <c r="C160" s="506" t="s">
        <v>295</v>
      </c>
      <c r="D160" s="507" t="s">
        <v>66</v>
      </c>
      <c r="E160" s="508">
        <v>2</v>
      </c>
      <c r="F160" s="508"/>
      <c r="G160" s="509"/>
      <c r="H160" s="607"/>
      <c r="L160" s="295"/>
    </row>
    <row r="161" spans="1:12" s="206" customFormat="1">
      <c r="A161" s="732" t="s">
        <v>294</v>
      </c>
      <c r="B161" s="379"/>
      <c r="C161" s="363" t="s">
        <v>215</v>
      </c>
      <c r="D161" s="383" t="s">
        <v>66</v>
      </c>
      <c r="E161" s="380">
        <v>12</v>
      </c>
      <c r="F161" s="380"/>
      <c r="G161" s="389"/>
      <c r="H161" s="403"/>
      <c r="L161" s="295"/>
    </row>
    <row r="162" spans="1:12" s="206" customFormat="1">
      <c r="A162" s="733"/>
      <c r="B162" s="386"/>
      <c r="C162" s="388"/>
      <c r="D162" s="403"/>
      <c r="E162" s="382"/>
      <c r="F162" s="382"/>
      <c r="G162" s="351"/>
      <c r="H162" s="402"/>
    </row>
    <row r="163" spans="1:12" s="17" customFormat="1">
      <c r="A163" s="727" t="s">
        <v>296</v>
      </c>
      <c r="B163" s="312" t="s">
        <v>75</v>
      </c>
      <c r="C163" s="245" t="s">
        <v>76</v>
      </c>
      <c r="D163" s="315"/>
      <c r="E163" s="269"/>
      <c r="F163" s="313"/>
      <c r="G163" s="314"/>
      <c r="H163" s="402"/>
    </row>
    <row r="164" spans="1:12" s="17" customFormat="1" ht="57.75" customHeight="1">
      <c r="A164" s="724"/>
      <c r="B164" s="259"/>
      <c r="C164" s="388" t="s">
        <v>361</v>
      </c>
      <c r="D164" s="318"/>
      <c r="E164" s="313"/>
      <c r="F164" s="318"/>
      <c r="G164" s="314"/>
      <c r="H164" s="402"/>
    </row>
    <row r="165" spans="1:12" s="17" customFormat="1">
      <c r="A165" s="724"/>
      <c r="B165" s="219"/>
      <c r="C165" s="236" t="s">
        <v>21</v>
      </c>
      <c r="D165" s="91"/>
      <c r="E165" s="92"/>
      <c r="F165" s="91"/>
      <c r="G165" s="110"/>
      <c r="H165" s="402"/>
    </row>
    <row r="166" spans="1:12" s="610" customFormat="1" ht="22.5">
      <c r="A166" s="528" t="s">
        <v>297</v>
      </c>
      <c r="B166" s="528"/>
      <c r="C166" s="506" t="s">
        <v>302</v>
      </c>
      <c r="D166" s="507" t="s">
        <v>62</v>
      </c>
      <c r="E166" s="508">
        <v>2</v>
      </c>
      <c r="F166" s="508"/>
      <c r="G166" s="509"/>
      <c r="H166" s="607"/>
    </row>
    <row r="167" spans="1:12" s="17" customFormat="1" ht="22.5">
      <c r="A167" s="732" t="s">
        <v>298</v>
      </c>
      <c r="B167" s="379"/>
      <c r="C167" s="363" t="s">
        <v>360</v>
      </c>
      <c r="D167" s="383" t="s">
        <v>62</v>
      </c>
      <c r="E167" s="380">
        <v>8</v>
      </c>
      <c r="F167" s="380"/>
      <c r="G167" s="389"/>
      <c r="H167" s="402"/>
    </row>
    <row r="168" spans="1:12" s="17" customFormat="1">
      <c r="A168" s="733"/>
      <c r="B168" s="257"/>
      <c r="C168" s="258"/>
      <c r="D168" s="254"/>
      <c r="E168" s="255"/>
      <c r="F168" s="255"/>
      <c r="G168" s="241"/>
      <c r="H168" s="402"/>
    </row>
    <row r="169" spans="1:12" s="256" customFormat="1">
      <c r="A169" s="733" t="s">
        <v>299</v>
      </c>
      <c r="B169" s="355" t="s">
        <v>216</v>
      </c>
      <c r="C169" s="359" t="s">
        <v>217</v>
      </c>
      <c r="D169" s="268"/>
      <c r="E169" s="269"/>
      <c r="F169" s="265"/>
      <c r="G169" s="266"/>
      <c r="H169" s="402"/>
    </row>
    <row r="170" spans="1:12" s="256" customFormat="1" ht="191.25">
      <c r="A170" s="734"/>
      <c r="B170" s="259"/>
      <c r="C170" s="388" t="s">
        <v>218</v>
      </c>
      <c r="D170" s="264"/>
      <c r="E170" s="265"/>
      <c r="F170" s="264"/>
      <c r="G170" s="271"/>
      <c r="H170" s="402"/>
    </row>
    <row r="171" spans="1:12" s="256" customFormat="1">
      <c r="A171" s="734"/>
      <c r="B171" s="259"/>
      <c r="C171" s="235" t="s">
        <v>21</v>
      </c>
      <c r="D171" s="264"/>
      <c r="E171" s="265"/>
      <c r="F171" s="264"/>
      <c r="G171" s="271"/>
      <c r="H171" s="402"/>
    </row>
    <row r="172" spans="1:12" s="267" customFormat="1" ht="22.5">
      <c r="A172" s="528" t="s">
        <v>303</v>
      </c>
      <c r="B172" s="119"/>
      <c r="C172" s="506" t="s">
        <v>300</v>
      </c>
      <c r="D172" s="121" t="s">
        <v>66</v>
      </c>
      <c r="E172" s="240">
        <f>24-E173</f>
        <v>9</v>
      </c>
      <c r="F172" s="240"/>
      <c r="G172" s="123"/>
      <c r="H172" s="402"/>
    </row>
    <row r="173" spans="1:12" s="256" customFormat="1" ht="22.5">
      <c r="A173" s="732" t="s">
        <v>304</v>
      </c>
      <c r="B173" s="277"/>
      <c r="C173" s="523" t="s">
        <v>301</v>
      </c>
      <c r="D173" s="270" t="s">
        <v>66</v>
      </c>
      <c r="E173" s="260">
        <v>15</v>
      </c>
      <c r="F173" s="260"/>
      <c r="G173" s="282"/>
      <c r="H173" s="402"/>
    </row>
    <row r="174" spans="1:12" s="256" customFormat="1">
      <c r="A174" s="733"/>
      <c r="B174" s="278"/>
      <c r="C174" s="235"/>
      <c r="D174" s="264"/>
      <c r="E174" s="265"/>
      <c r="F174" s="265"/>
      <c r="G174" s="266"/>
      <c r="H174" s="402"/>
    </row>
    <row r="175" spans="1:12" s="17" customFormat="1">
      <c r="A175" s="281" t="s">
        <v>305</v>
      </c>
      <c r="B175" s="281" t="s">
        <v>98</v>
      </c>
      <c r="C175" s="204" t="s">
        <v>99</v>
      </c>
      <c r="D175" s="275"/>
      <c r="E175" s="276"/>
      <c r="F175" s="274"/>
      <c r="G175" s="284"/>
      <c r="H175" s="402"/>
    </row>
    <row r="176" spans="1:12" s="17" customFormat="1" ht="45">
      <c r="A176" s="734"/>
      <c r="B176" s="280"/>
      <c r="C176" s="360" t="s">
        <v>191</v>
      </c>
      <c r="D176" s="264"/>
      <c r="E176" s="265"/>
      <c r="F176" s="264"/>
      <c r="G176" s="271"/>
      <c r="H176" s="402"/>
    </row>
    <row r="177" spans="1:12" s="17" customFormat="1">
      <c r="A177" s="734"/>
      <c r="B177" s="280"/>
      <c r="C177" s="235" t="s">
        <v>21</v>
      </c>
      <c r="D177" s="264"/>
      <c r="E177" s="265"/>
      <c r="F177" s="264"/>
      <c r="G177" s="271"/>
      <c r="H177" s="402"/>
    </row>
    <row r="178" spans="1:12" s="17" customFormat="1" ht="22.5">
      <c r="A178" s="528" t="s">
        <v>308</v>
      </c>
      <c r="B178" s="119"/>
      <c r="C178" s="506" t="s">
        <v>307</v>
      </c>
      <c r="D178" s="121" t="s">
        <v>140</v>
      </c>
      <c r="E178" s="240">
        <v>170.99</v>
      </c>
      <c r="F178" s="240"/>
      <c r="G178" s="123"/>
      <c r="H178" s="403"/>
    </row>
    <row r="179" spans="1:12" s="17" customFormat="1" ht="22.5">
      <c r="A179" s="528" t="s">
        <v>309</v>
      </c>
      <c r="B179" s="119"/>
      <c r="C179" s="506" t="s">
        <v>306</v>
      </c>
      <c r="D179" s="121" t="s">
        <v>140</v>
      </c>
      <c r="E179" s="240">
        <v>170.99</v>
      </c>
      <c r="F179" s="240"/>
      <c r="G179" s="123"/>
      <c r="H179" s="382"/>
    </row>
    <row r="180" spans="1:12" s="17" customFormat="1">
      <c r="A180" s="732" t="s">
        <v>310</v>
      </c>
      <c r="B180" s="277"/>
      <c r="C180" s="308" t="s">
        <v>182</v>
      </c>
      <c r="D180" s="270" t="s">
        <v>140</v>
      </c>
      <c r="E180" s="273">
        <v>245.07</v>
      </c>
      <c r="F180" s="260"/>
      <c r="G180" s="282"/>
      <c r="H180" s="402"/>
    </row>
    <row r="181" spans="1:12" s="17" customFormat="1">
      <c r="A181" s="733"/>
      <c r="B181" s="278"/>
      <c r="C181" s="235"/>
      <c r="D181" s="264"/>
      <c r="E181" s="265"/>
      <c r="F181" s="265"/>
      <c r="G181" s="266"/>
      <c r="H181" s="382"/>
    </row>
    <row r="182" spans="1:12" s="17" customFormat="1">
      <c r="A182" s="733" t="s">
        <v>311</v>
      </c>
      <c r="B182" s="278" t="s">
        <v>100</v>
      </c>
      <c r="C182" s="245" t="s">
        <v>101</v>
      </c>
      <c r="D182" s="268"/>
      <c r="E182" s="269"/>
      <c r="F182" s="265"/>
      <c r="G182" s="266"/>
      <c r="H182" s="402"/>
    </row>
    <row r="183" spans="1:12" s="17" customFormat="1">
      <c r="A183" s="733"/>
      <c r="B183" s="278" t="s">
        <v>102</v>
      </c>
      <c r="C183" s="245" t="s">
        <v>103</v>
      </c>
      <c r="D183" s="268"/>
      <c r="E183" s="269"/>
      <c r="F183" s="265"/>
      <c r="G183" s="266"/>
      <c r="H183" s="402"/>
    </row>
    <row r="184" spans="1:12" s="17" customFormat="1" ht="48.75" customHeight="1">
      <c r="A184" s="734"/>
      <c r="B184" s="280"/>
      <c r="C184" s="388" t="s">
        <v>197</v>
      </c>
      <c r="D184" s="264"/>
      <c r="E184" s="265"/>
      <c r="F184" s="264"/>
      <c r="G184" s="271"/>
      <c r="H184" s="402"/>
    </row>
    <row r="185" spans="1:12" s="17" customFormat="1" ht="22.5">
      <c r="A185" s="734"/>
      <c r="B185" s="280"/>
      <c r="C185" s="307" t="s">
        <v>183</v>
      </c>
      <c r="D185" s="264"/>
      <c r="E185" s="265"/>
      <c r="F185" s="265"/>
      <c r="G185" s="271"/>
      <c r="H185" s="402"/>
    </row>
    <row r="186" spans="1:12" s="17" customFormat="1">
      <c r="A186" s="528" t="s">
        <v>312</v>
      </c>
      <c r="B186" s="119"/>
      <c r="C186" s="120" t="s">
        <v>104</v>
      </c>
      <c r="D186" s="121" t="s">
        <v>44</v>
      </c>
      <c r="E186" s="240">
        <f>INT(807*1.02)</f>
        <v>823</v>
      </c>
      <c r="F186" s="240"/>
      <c r="G186" s="123"/>
      <c r="H186" s="402"/>
      <c r="I186" s="233"/>
      <c r="J186" s="233"/>
      <c r="L186" s="233"/>
    </row>
    <row r="187" spans="1:12" s="17" customFormat="1">
      <c r="A187" s="528" t="s">
        <v>313</v>
      </c>
      <c r="B187" s="119"/>
      <c r="C187" s="120" t="s">
        <v>105</v>
      </c>
      <c r="D187" s="121" t="s">
        <v>44</v>
      </c>
      <c r="E187" s="240">
        <v>30</v>
      </c>
      <c r="F187" s="240"/>
      <c r="G187" s="123"/>
      <c r="H187" s="403"/>
    </row>
    <row r="188" spans="1:12" s="229" customFormat="1">
      <c r="A188" s="302" t="s">
        <v>314</v>
      </c>
      <c r="B188" s="302"/>
      <c r="C188" s="412" t="s">
        <v>163</v>
      </c>
      <c r="D188" s="397" t="s">
        <v>44</v>
      </c>
      <c r="E188" s="398">
        <f>INT(1165*1.04)</f>
        <v>1211</v>
      </c>
      <c r="F188" s="398"/>
      <c r="G188" s="392"/>
      <c r="H188" s="402"/>
    </row>
    <row r="189" spans="1:12" s="17" customFormat="1">
      <c r="A189" s="733"/>
      <c r="B189" s="278"/>
      <c r="C189" s="235"/>
      <c r="D189" s="264"/>
      <c r="E189" s="265"/>
      <c r="F189" s="265"/>
      <c r="G189" s="241"/>
      <c r="H189" s="402"/>
    </row>
    <row r="190" spans="1:12" s="17" customFormat="1">
      <c r="A190" s="735"/>
      <c r="B190" s="263" t="s">
        <v>106</v>
      </c>
      <c r="C190" s="204" t="s">
        <v>107</v>
      </c>
      <c r="D190" s="268"/>
      <c r="E190" s="269"/>
      <c r="F190" s="274"/>
      <c r="G190" s="266"/>
      <c r="H190" s="402"/>
    </row>
    <row r="191" spans="1:12" s="17" customFormat="1">
      <c r="A191" s="735" t="s">
        <v>315</v>
      </c>
      <c r="B191" s="263" t="s">
        <v>108</v>
      </c>
      <c r="C191" s="359" t="s">
        <v>231</v>
      </c>
      <c r="D191" s="86"/>
      <c r="E191" s="87"/>
      <c r="F191" s="99"/>
      <c r="G191" s="88"/>
      <c r="H191" s="402"/>
    </row>
    <row r="192" spans="1:12" s="17" customFormat="1" ht="35.25" customHeight="1">
      <c r="A192" s="744"/>
      <c r="B192" s="259"/>
      <c r="C192" s="385" t="s">
        <v>317</v>
      </c>
      <c r="D192" s="91"/>
      <c r="E192" s="92"/>
      <c r="F192" s="101"/>
      <c r="G192" s="93"/>
      <c r="H192" s="402"/>
    </row>
    <row r="193" spans="1:8" s="17" customFormat="1">
      <c r="A193" s="744"/>
      <c r="B193" s="259"/>
      <c r="C193" s="155" t="s">
        <v>21</v>
      </c>
      <c r="D193" s="91"/>
      <c r="E193" s="92"/>
      <c r="F193" s="101"/>
      <c r="G193" s="93"/>
      <c r="H193" s="402"/>
    </row>
    <row r="194" spans="1:8" s="483" customFormat="1" ht="22.5">
      <c r="A194" s="745"/>
      <c r="B194" s="605"/>
      <c r="C194" s="523" t="s">
        <v>316</v>
      </c>
      <c r="D194" s="521" t="s">
        <v>44</v>
      </c>
      <c r="E194" s="515">
        <f>INT(14*1.1)</f>
        <v>15</v>
      </c>
      <c r="F194" s="515"/>
      <c r="G194" s="616"/>
      <c r="H194" s="485"/>
    </row>
    <row r="195" spans="1:8" s="17" customFormat="1">
      <c r="A195" s="727"/>
      <c r="B195" s="95"/>
      <c r="C195" s="90"/>
      <c r="D195" s="91"/>
      <c r="E195" s="92"/>
      <c r="F195" s="92"/>
      <c r="G195" s="97"/>
      <c r="H195" s="402"/>
    </row>
    <row r="196" spans="1:8" s="486" customFormat="1">
      <c r="A196" s="636"/>
      <c r="B196" s="495"/>
      <c r="C196" s="490"/>
      <c r="D196" s="485"/>
      <c r="E196" s="291"/>
      <c r="F196" s="493"/>
      <c r="G196" s="488"/>
      <c r="H196" s="487"/>
    </row>
    <row r="197" spans="1:8" s="267" customFormat="1">
      <c r="A197" s="729"/>
      <c r="B197" s="272"/>
      <c r="C197" s="246" t="s">
        <v>35</v>
      </c>
      <c r="D197" s="261"/>
      <c r="E197" s="262"/>
      <c r="F197" s="243"/>
      <c r="G197" s="283"/>
      <c r="H197" s="402"/>
    </row>
    <row r="198" spans="1:8" s="520" customFormat="1">
      <c r="A198" s="61"/>
      <c r="B198" s="536"/>
      <c r="C198" s="537"/>
      <c r="D198" s="538"/>
      <c r="E198" s="544"/>
      <c r="F198" s="539"/>
      <c r="G198" s="540"/>
      <c r="H198" s="517"/>
    </row>
    <row r="199" spans="1:8" s="524" customFormat="1">
      <c r="A199" s="61"/>
      <c r="B199" s="536"/>
      <c r="C199" s="537"/>
      <c r="D199" s="538"/>
      <c r="E199" s="544"/>
      <c r="F199" s="539"/>
      <c r="G199" s="540"/>
      <c r="H199" s="525"/>
    </row>
    <row r="200" spans="1:8" s="267" customFormat="1" ht="11.25" customHeight="1">
      <c r="A200" s="726" t="s">
        <v>36</v>
      </c>
      <c r="B200" s="415"/>
      <c r="C200" s="432" t="s">
        <v>20</v>
      </c>
      <c r="D200" s="416"/>
      <c r="E200" s="417"/>
      <c r="F200" s="417"/>
      <c r="G200" s="418"/>
      <c r="H200" s="402"/>
    </row>
    <row r="201" spans="1:8" s="267" customFormat="1" ht="9" customHeight="1">
      <c r="A201" s="731"/>
      <c r="B201" s="427"/>
      <c r="C201" s="433"/>
      <c r="D201" s="428"/>
      <c r="E201" s="429"/>
      <c r="F201" s="429"/>
      <c r="G201" s="430"/>
      <c r="H201" s="402"/>
    </row>
    <row r="202" spans="1:8" s="17" customFormat="1">
      <c r="A202" s="727" t="s">
        <v>16</v>
      </c>
      <c r="B202" s="516" t="s">
        <v>232</v>
      </c>
      <c r="C202" s="532" t="s">
        <v>318</v>
      </c>
      <c r="D202" s="423"/>
      <c r="E202" s="424"/>
      <c r="F202" s="421"/>
      <c r="G202" s="422"/>
      <c r="H202" s="402"/>
    </row>
    <row r="203" spans="1:8" s="17" customFormat="1" ht="45">
      <c r="A203" s="724"/>
      <c r="B203" s="413"/>
      <c r="C203" s="614" t="s">
        <v>319</v>
      </c>
      <c r="D203" s="420"/>
      <c r="E203" s="421"/>
      <c r="F203" s="420"/>
      <c r="G203" s="426"/>
      <c r="H203" s="402"/>
    </row>
    <row r="204" spans="1:8" s="17" customFormat="1">
      <c r="A204" s="732"/>
      <c r="B204" s="436"/>
      <c r="C204" s="435" t="s">
        <v>132</v>
      </c>
      <c r="D204" s="425" t="s">
        <v>123</v>
      </c>
      <c r="E204" s="414">
        <f>1779.08*1.02</f>
        <v>1814.6615999999999</v>
      </c>
      <c r="F204" s="414"/>
      <c r="G204" s="437"/>
      <c r="H204" s="420"/>
    </row>
    <row r="205" spans="1:8" s="267" customFormat="1">
      <c r="A205" s="727"/>
      <c r="B205" s="419"/>
      <c r="C205" s="431"/>
      <c r="D205" s="420"/>
      <c r="E205" s="421"/>
      <c r="F205" s="421"/>
      <c r="G205" s="422"/>
      <c r="H205" s="402"/>
    </row>
    <row r="206" spans="1:8" s="267" customFormat="1">
      <c r="A206" s="727" t="s">
        <v>166</v>
      </c>
      <c r="B206" s="263" t="s">
        <v>5</v>
      </c>
      <c r="C206" s="245" t="s">
        <v>128</v>
      </c>
      <c r="D206" s="268"/>
      <c r="E206" s="269"/>
      <c r="F206" s="265"/>
      <c r="G206" s="266"/>
      <c r="H206" s="402"/>
    </row>
    <row r="207" spans="1:8" s="267" customFormat="1" ht="56.25">
      <c r="A207" s="724"/>
      <c r="B207" s="259"/>
      <c r="C207" s="434" t="s">
        <v>226</v>
      </c>
      <c r="D207" s="264"/>
      <c r="E207" s="265"/>
      <c r="F207" s="264"/>
      <c r="G207" s="271"/>
      <c r="H207" s="402"/>
    </row>
    <row r="208" spans="1:8" s="267" customFormat="1">
      <c r="A208" s="724"/>
      <c r="B208" s="259"/>
      <c r="C208" s="279" t="s">
        <v>165</v>
      </c>
      <c r="D208" s="264"/>
      <c r="E208" s="265"/>
      <c r="F208" s="264"/>
      <c r="G208" s="271"/>
      <c r="H208" s="402"/>
    </row>
    <row r="209" spans="1:18" s="17" customFormat="1" ht="33.75">
      <c r="A209" s="732"/>
      <c r="B209" s="526"/>
      <c r="C209" s="523" t="s">
        <v>320</v>
      </c>
      <c r="D209" s="521" t="s">
        <v>45</v>
      </c>
      <c r="E209" s="515">
        <f>1779*0.45*1.1</f>
        <v>880.60500000000013</v>
      </c>
      <c r="F209" s="515"/>
      <c r="G209" s="616"/>
      <c r="H209" s="402"/>
    </row>
    <row r="210" spans="1:18" s="17" customFormat="1">
      <c r="A210" s="727"/>
      <c r="B210" s="263"/>
      <c r="C210" s="235"/>
      <c r="D210" s="264"/>
      <c r="E210" s="265"/>
      <c r="F210" s="265"/>
      <c r="G210" s="266"/>
      <c r="H210" s="402"/>
    </row>
    <row r="211" spans="1:18" s="17" customFormat="1" ht="22.5">
      <c r="A211" s="733" t="s">
        <v>167</v>
      </c>
      <c r="B211" s="617" t="s">
        <v>69</v>
      </c>
      <c r="C211" s="614" t="s">
        <v>70</v>
      </c>
      <c r="D211" s="611"/>
      <c r="E211" s="469"/>
      <c r="F211" s="535"/>
      <c r="G211" s="609"/>
      <c r="H211" s="402"/>
    </row>
    <row r="212" spans="1:18" s="17" customFormat="1" ht="45">
      <c r="A212" s="733"/>
      <c r="B212" s="481"/>
      <c r="C212" s="614" t="s">
        <v>322</v>
      </c>
      <c r="D212" s="607"/>
      <c r="E212" s="535"/>
      <c r="F212" s="533"/>
      <c r="G212" s="479"/>
      <c r="H212" s="402"/>
    </row>
    <row r="213" spans="1:18" s="17" customFormat="1">
      <c r="A213" s="733"/>
      <c r="B213" s="481"/>
      <c r="C213" s="614" t="s">
        <v>21</v>
      </c>
      <c r="D213" s="607"/>
      <c r="E213" s="535"/>
      <c r="F213" s="533"/>
      <c r="G213" s="479"/>
      <c r="H213" s="402"/>
    </row>
    <row r="214" spans="1:18" s="17" customFormat="1">
      <c r="A214" s="733"/>
      <c r="B214" s="606"/>
      <c r="C214" s="614" t="s">
        <v>71</v>
      </c>
      <c r="D214" s="607"/>
      <c r="E214" s="535"/>
      <c r="F214" s="533"/>
      <c r="G214" s="479"/>
      <c r="H214" s="402"/>
    </row>
    <row r="215" spans="1:18" s="17" customFormat="1" ht="22.5">
      <c r="A215" s="732"/>
      <c r="B215" s="526"/>
      <c r="C215" s="523" t="s">
        <v>321</v>
      </c>
      <c r="D215" s="521" t="s">
        <v>140</v>
      </c>
      <c r="E215" s="515">
        <f>(754.36+1237.55)*0.15*1.1</f>
        <v>328.66515000000004</v>
      </c>
      <c r="F215" s="515"/>
      <c r="G215" s="616"/>
      <c r="H215" s="420"/>
    </row>
    <row r="216" spans="1:18" s="17" customFormat="1">
      <c r="A216" s="727"/>
      <c r="B216" s="263"/>
      <c r="C216" s="235"/>
      <c r="D216" s="264"/>
      <c r="E216" s="265"/>
      <c r="F216" s="265"/>
      <c r="G216" s="266"/>
      <c r="H216" s="402"/>
    </row>
    <row r="217" spans="1:18" s="17" customFormat="1">
      <c r="A217" s="281" t="s">
        <v>168</v>
      </c>
      <c r="B217" s="447" t="s">
        <v>228</v>
      </c>
      <c r="C217" s="359" t="s">
        <v>227</v>
      </c>
      <c r="D217" s="356"/>
      <c r="E217" s="276"/>
      <c r="F217" s="274"/>
      <c r="G217" s="284"/>
      <c r="H217" s="402"/>
    </row>
    <row r="218" spans="1:18" s="17" customFormat="1" ht="123.75">
      <c r="A218" s="724"/>
      <c r="B218" s="259"/>
      <c r="C218" s="361" t="s">
        <v>467</v>
      </c>
      <c r="D218" s="264"/>
      <c r="E218" s="265"/>
      <c r="F218" s="264"/>
      <c r="G218" s="271"/>
      <c r="H218" s="402"/>
    </row>
    <row r="219" spans="1:18" s="17" customFormat="1">
      <c r="A219" s="727"/>
      <c r="B219" s="606"/>
      <c r="C219" s="614" t="s">
        <v>323</v>
      </c>
      <c r="D219" s="607"/>
      <c r="E219" s="608"/>
      <c r="F219" s="533"/>
      <c r="G219" s="479"/>
      <c r="H219" s="402"/>
    </row>
    <row r="220" spans="1:18" s="17" customFormat="1">
      <c r="A220" s="732"/>
      <c r="B220" s="526"/>
      <c r="C220" s="523" t="s">
        <v>363</v>
      </c>
      <c r="D220" s="521" t="s">
        <v>123</v>
      </c>
      <c r="E220" s="515">
        <f>1779.08*1.02</f>
        <v>1814.6615999999999</v>
      </c>
      <c r="F220" s="477"/>
      <c r="G220" s="616"/>
      <c r="H220" s="402"/>
      <c r="K220" s="233"/>
    </row>
    <row r="221" spans="1:18" s="17" customFormat="1">
      <c r="A221" s="727"/>
      <c r="B221" s="263"/>
      <c r="C221" s="235"/>
      <c r="D221" s="264"/>
      <c r="E221" s="265"/>
      <c r="F221" s="265"/>
      <c r="G221" s="266"/>
      <c r="H221" s="402"/>
      <c r="K221" s="931"/>
      <c r="L221" s="931"/>
      <c r="M221" s="931"/>
      <c r="N221" s="931"/>
      <c r="O221" s="931"/>
    </row>
    <row r="222" spans="1:18" s="17" customFormat="1">
      <c r="A222" s="733" t="s">
        <v>170</v>
      </c>
      <c r="B222" s="456" t="s">
        <v>228</v>
      </c>
      <c r="C222" s="492" t="s">
        <v>229</v>
      </c>
      <c r="D222" s="268"/>
      <c r="E222" s="269"/>
      <c r="F222" s="265"/>
      <c r="G222" s="266"/>
      <c r="H222" s="402"/>
      <c r="K222" s="931"/>
      <c r="L222" s="931"/>
      <c r="M222" s="931"/>
      <c r="N222" s="931"/>
      <c r="O222" s="931"/>
    </row>
    <row r="223" spans="1:18" s="17" customFormat="1" ht="150" customHeight="1">
      <c r="A223" s="724"/>
      <c r="B223" s="259"/>
      <c r="C223" s="489" t="s">
        <v>468</v>
      </c>
      <c r="D223" s="264"/>
      <c r="E223" s="265"/>
      <c r="F223" s="264"/>
      <c r="G223" s="271"/>
      <c r="H223" s="402"/>
      <c r="K223" s="932"/>
      <c r="L223" s="933"/>
      <c r="M223" s="933"/>
      <c r="N223" s="933"/>
      <c r="O223" s="933"/>
      <c r="P223" s="311"/>
      <c r="Q223" s="311"/>
      <c r="R223" s="311"/>
    </row>
    <row r="224" spans="1:18" s="17" customFormat="1">
      <c r="A224" s="744"/>
      <c r="B224" s="285"/>
      <c r="C224" s="205" t="s">
        <v>169</v>
      </c>
      <c r="D224" s="251"/>
      <c r="E224" s="274"/>
      <c r="F224" s="533"/>
      <c r="G224" s="286"/>
      <c r="H224" s="402"/>
      <c r="K224" s="934"/>
      <c r="L224" s="934"/>
      <c r="M224" s="934"/>
      <c r="N224" s="934"/>
      <c r="O224" s="934"/>
    </row>
    <row r="225" spans="1:11" s="17" customFormat="1" ht="22.5">
      <c r="A225" s="732"/>
      <c r="B225" s="526"/>
      <c r="C225" s="523" t="s">
        <v>324</v>
      </c>
      <c r="D225" s="521" t="s">
        <v>123</v>
      </c>
      <c r="E225" s="515">
        <f>1779.08*1.02+80</f>
        <v>1894.6615999999999</v>
      </c>
      <c r="F225" s="477"/>
      <c r="G225" s="616"/>
      <c r="H225" s="402"/>
      <c r="I225" s="295"/>
      <c r="K225" s="233"/>
    </row>
    <row r="226" spans="1:11" s="17" customFormat="1">
      <c r="A226" s="727"/>
      <c r="B226" s="263"/>
      <c r="C226" s="279"/>
      <c r="D226" s="264"/>
      <c r="E226" s="265"/>
      <c r="F226" s="265"/>
      <c r="G226" s="241"/>
      <c r="H226" s="402"/>
    </row>
    <row r="227" spans="1:11" s="610" customFormat="1" ht="33.75">
      <c r="A227" s="742" t="s">
        <v>328</v>
      </c>
      <c r="B227" s="642"/>
      <c r="C227" s="618" t="s">
        <v>329</v>
      </c>
      <c r="D227" s="643"/>
      <c r="E227" s="648"/>
      <c r="F227" s="640"/>
      <c r="G227" s="646"/>
      <c r="H227" s="607"/>
    </row>
    <row r="228" spans="1:11" s="610" customFormat="1">
      <c r="A228" s="742"/>
      <c r="B228" s="644"/>
      <c r="C228" s="385" t="s">
        <v>325</v>
      </c>
      <c r="D228" s="637"/>
      <c r="E228" s="649"/>
      <c r="F228" s="638"/>
      <c r="G228" s="646"/>
      <c r="H228" s="607"/>
    </row>
    <row r="229" spans="1:11" s="610" customFormat="1">
      <c r="A229" s="743"/>
      <c r="B229" s="647"/>
      <c r="C229" s="523" t="s">
        <v>326</v>
      </c>
      <c r="D229" s="639" t="s">
        <v>327</v>
      </c>
      <c r="E229" s="650">
        <f>(754.36+1237.55)*0.03*1.1</f>
        <v>65.733029999999999</v>
      </c>
      <c r="F229" s="641"/>
      <c r="G229" s="645"/>
      <c r="H229" s="607"/>
    </row>
    <row r="230" spans="1:11" s="610" customFormat="1">
      <c r="A230" s="727"/>
      <c r="B230" s="606"/>
      <c r="C230" s="614"/>
      <c r="D230" s="607"/>
      <c r="E230" s="608"/>
      <c r="F230" s="608"/>
      <c r="G230" s="530"/>
      <c r="H230" s="607"/>
    </row>
    <row r="231" spans="1:11" s="610" customFormat="1" ht="78.75">
      <c r="A231" s="742" t="s">
        <v>333</v>
      </c>
      <c r="B231" s="667"/>
      <c r="C231" s="618" t="s">
        <v>472</v>
      </c>
      <c r="D231" s="665"/>
      <c r="E231" s="673"/>
      <c r="F231" s="664"/>
      <c r="G231" s="670"/>
      <c r="H231" s="607"/>
    </row>
    <row r="232" spans="1:11" s="610" customFormat="1">
      <c r="A232" s="742"/>
      <c r="B232" s="668"/>
      <c r="C232" s="385" t="s">
        <v>330</v>
      </c>
      <c r="D232" s="661"/>
      <c r="E232" s="674"/>
      <c r="F232" s="662"/>
      <c r="G232" s="671"/>
      <c r="H232" s="607"/>
    </row>
    <row r="233" spans="1:11" s="610" customFormat="1">
      <c r="A233" s="651"/>
      <c r="B233" s="669"/>
      <c r="C233" s="523" t="s">
        <v>331</v>
      </c>
      <c r="D233" s="663" t="s">
        <v>332</v>
      </c>
      <c r="E233" s="675">
        <f>754.36*1.1</f>
        <v>829.79600000000005</v>
      </c>
      <c r="F233" s="666"/>
      <c r="G233" s="672"/>
      <c r="H233" s="607"/>
    </row>
    <row r="234" spans="1:11" s="610" customFormat="1">
      <c r="A234" s="727"/>
      <c r="B234" s="606"/>
      <c r="C234" s="614"/>
      <c r="D234" s="607"/>
      <c r="E234" s="608"/>
      <c r="F234" s="608"/>
      <c r="G234" s="530"/>
      <c r="H234" s="607"/>
    </row>
    <row r="235" spans="1:11" s="610" customFormat="1" ht="78.75">
      <c r="A235" s="742" t="s">
        <v>335</v>
      </c>
      <c r="B235" s="690"/>
      <c r="C235" s="618" t="s">
        <v>469</v>
      </c>
      <c r="D235" s="688"/>
      <c r="E235" s="697"/>
      <c r="F235" s="687"/>
      <c r="G235" s="694"/>
      <c r="H235" s="607"/>
    </row>
    <row r="236" spans="1:11" s="610" customFormat="1">
      <c r="A236" s="742"/>
      <c r="B236" s="691"/>
      <c r="C236" s="385" t="s">
        <v>330</v>
      </c>
      <c r="D236" s="684"/>
      <c r="E236" s="698"/>
      <c r="F236" s="685"/>
      <c r="G236" s="695"/>
      <c r="H236" s="607"/>
    </row>
    <row r="237" spans="1:11" s="610" customFormat="1">
      <c r="A237" s="651"/>
      <c r="B237" s="693"/>
      <c r="C237" s="523" t="s">
        <v>334</v>
      </c>
      <c r="D237" s="686" t="s">
        <v>332</v>
      </c>
      <c r="E237" s="700">
        <f>1237.55*1.1</f>
        <v>1361.3050000000001</v>
      </c>
      <c r="F237" s="689"/>
      <c r="G237" s="696"/>
      <c r="H237" s="607"/>
    </row>
    <row r="238" spans="1:11" s="610" customFormat="1">
      <c r="A238" s="739"/>
      <c r="B238" s="606"/>
      <c r="C238" s="614"/>
      <c r="D238" s="607"/>
      <c r="E238" s="608"/>
      <c r="F238" s="608"/>
      <c r="G238" s="530"/>
      <c r="H238" s="607"/>
    </row>
    <row r="239" spans="1:11" s="17" customFormat="1">
      <c r="A239" s="652"/>
      <c r="B239" s="272"/>
      <c r="C239" s="246" t="s">
        <v>164</v>
      </c>
      <c r="D239" s="261"/>
      <c r="E239" s="262"/>
      <c r="F239" s="243"/>
      <c r="G239" s="283"/>
      <c r="H239" s="402"/>
    </row>
    <row r="240" spans="1:11" s="17" customFormat="1">
      <c r="A240" s="739"/>
      <c r="B240" s="263"/>
      <c r="C240" s="235"/>
      <c r="D240" s="264"/>
      <c r="E240" s="265"/>
      <c r="F240" s="265"/>
      <c r="G240" s="266"/>
      <c r="H240" s="402"/>
    </row>
    <row r="241" spans="1:11" s="483" customFormat="1">
      <c r="A241" s="739"/>
      <c r="B241" s="462"/>
      <c r="C241" s="471"/>
      <c r="D241" s="457"/>
      <c r="E241" s="460"/>
      <c r="F241" s="460"/>
      <c r="G241" s="484"/>
      <c r="H241" s="457"/>
    </row>
    <row r="242" spans="1:11" s="17" customFormat="1">
      <c r="A242" s="653" t="s">
        <v>219</v>
      </c>
      <c r="B242" s="222"/>
      <c r="C242" s="252" t="s">
        <v>184</v>
      </c>
      <c r="D242" s="222"/>
      <c r="E242" s="222"/>
      <c r="F242" s="222"/>
      <c r="G242" s="222"/>
      <c r="H242" s="402"/>
    </row>
    <row r="243" spans="1:11" s="294" customFormat="1">
      <c r="A243" s="654"/>
      <c r="B243" s="98"/>
      <c r="C243" s="108"/>
      <c r="D243" s="101"/>
      <c r="E243" s="290"/>
      <c r="F243" s="290"/>
      <c r="G243" s="103"/>
      <c r="H243" s="350"/>
    </row>
    <row r="244" spans="1:11" s="294" customFormat="1">
      <c r="A244" s="654"/>
      <c r="B244" s="401" t="s">
        <v>41</v>
      </c>
      <c r="C244" s="433" t="s">
        <v>40</v>
      </c>
      <c r="D244" s="352"/>
      <c r="E244" s="353"/>
      <c r="F244" s="353"/>
      <c r="G244" s="354"/>
      <c r="H244" s="350"/>
    </row>
    <row r="245" spans="1:11" s="349" customFormat="1" ht="67.5">
      <c r="A245" s="655"/>
      <c r="B245" s="439"/>
      <c r="C245" s="464" t="s">
        <v>473</v>
      </c>
      <c r="D245" s="331"/>
      <c r="E245" s="330"/>
      <c r="F245" s="335"/>
      <c r="G245" s="328"/>
      <c r="H245" s="350"/>
      <c r="K245" s="336" t="s">
        <v>136</v>
      </c>
    </row>
    <row r="246" spans="1:11" s="349" customFormat="1" ht="140.1" customHeight="1">
      <c r="A246" s="655"/>
      <c r="B246" s="439"/>
      <c r="C246" s="464" t="s">
        <v>186</v>
      </c>
      <c r="D246" s="331"/>
      <c r="E246" s="330"/>
      <c r="F246" s="335"/>
      <c r="G246" s="328"/>
      <c r="H246" s="350"/>
    </row>
    <row r="247" spans="1:11" s="349" customFormat="1" ht="33.75">
      <c r="A247" s="656"/>
      <c r="B247" s="438"/>
      <c r="C247" s="475" t="s">
        <v>155</v>
      </c>
      <c r="D247" s="331"/>
      <c r="E247" s="330"/>
      <c r="F247" s="337"/>
      <c r="G247" s="329"/>
      <c r="H247" s="350"/>
    </row>
    <row r="248" spans="1:11" s="522" customFormat="1">
      <c r="A248" s="656"/>
      <c r="B248" s="527"/>
      <c r="C248" s="534"/>
      <c r="D248" s="517"/>
      <c r="E248" s="514"/>
      <c r="F248" s="535"/>
      <c r="G248" s="519"/>
      <c r="H248" s="533"/>
    </row>
    <row r="249" spans="1:11" s="349" customFormat="1">
      <c r="A249" s="656" t="s">
        <v>221</v>
      </c>
      <c r="B249" s="419" t="s">
        <v>134</v>
      </c>
      <c r="C249" s="454" t="s">
        <v>133</v>
      </c>
      <c r="D249" s="327"/>
      <c r="E249" s="324"/>
      <c r="F249" s="337"/>
      <c r="G249" s="329"/>
      <c r="H249" s="350"/>
    </row>
    <row r="250" spans="1:11" s="349" customFormat="1" ht="90">
      <c r="A250" s="655"/>
      <c r="B250" s="439"/>
      <c r="C250" s="464" t="s">
        <v>156</v>
      </c>
      <c r="D250" s="331"/>
      <c r="E250" s="326"/>
      <c r="F250" s="335"/>
      <c r="G250" s="328"/>
      <c r="H250" s="350"/>
    </row>
    <row r="251" spans="1:11" s="349" customFormat="1">
      <c r="A251" s="655"/>
      <c r="B251" s="481"/>
      <c r="C251" s="475" t="s">
        <v>21</v>
      </c>
      <c r="D251" s="457"/>
      <c r="E251" s="455"/>
      <c r="F251" s="461"/>
      <c r="G251" s="479"/>
      <c r="H251" s="350"/>
    </row>
    <row r="252" spans="1:11" s="349" customFormat="1">
      <c r="A252" s="740"/>
      <c r="B252" s="702"/>
      <c r="C252" s="497" t="s">
        <v>336</v>
      </c>
      <c r="D252" s="680" t="s">
        <v>62</v>
      </c>
      <c r="E252" s="681">
        <v>2</v>
      </c>
      <c r="F252" s="676"/>
      <c r="G252" s="692"/>
      <c r="H252" s="350"/>
    </row>
    <row r="253" spans="1:11" s="349" customFormat="1">
      <c r="A253" s="656"/>
      <c r="B253" s="333"/>
      <c r="C253" s="332"/>
      <c r="D253" s="331"/>
      <c r="E253" s="319"/>
      <c r="F253" s="337"/>
      <c r="G253" s="325"/>
      <c r="H253" s="350"/>
    </row>
    <row r="254" spans="1:11" s="349" customFormat="1">
      <c r="A254" s="656" t="s">
        <v>222</v>
      </c>
      <c r="B254" s="419" t="s">
        <v>18</v>
      </c>
      <c r="C254" s="454" t="s">
        <v>72</v>
      </c>
      <c r="D254" s="420"/>
      <c r="E254" s="455"/>
      <c r="F254" s="444"/>
      <c r="G254" s="422"/>
      <c r="H254" s="350"/>
    </row>
    <row r="255" spans="1:11" s="349" customFormat="1" ht="225" customHeight="1">
      <c r="A255" s="660"/>
      <c r="B255" s="413"/>
      <c r="C255" s="464" t="s">
        <v>471</v>
      </c>
      <c r="D255" s="420"/>
      <c r="E255" s="455"/>
      <c r="F255" s="444"/>
      <c r="G255" s="422"/>
      <c r="H255" s="350"/>
    </row>
    <row r="256" spans="1:11" s="349" customFormat="1">
      <c r="A256" s="660"/>
      <c r="B256" s="413"/>
      <c r="C256" s="448" t="s">
        <v>21</v>
      </c>
      <c r="D256" s="420"/>
      <c r="E256" s="455"/>
      <c r="F256" s="444"/>
      <c r="G256" s="422"/>
      <c r="H256" s="350"/>
    </row>
    <row r="257" spans="1:8" s="349" customFormat="1">
      <c r="A257" s="657" t="s">
        <v>337</v>
      </c>
      <c r="B257" s="451"/>
      <c r="C257" s="452" t="s">
        <v>157</v>
      </c>
      <c r="D257" s="441" t="s">
        <v>62</v>
      </c>
      <c r="E257" s="445">
        <v>1</v>
      </c>
      <c r="F257" s="442"/>
      <c r="G257" s="443"/>
      <c r="H257" s="350"/>
    </row>
    <row r="258" spans="1:8" s="349" customFormat="1">
      <c r="A258" s="657" t="s">
        <v>338</v>
      </c>
      <c r="B258" s="451"/>
      <c r="C258" s="452" t="s">
        <v>188</v>
      </c>
      <c r="D258" s="441" t="s">
        <v>62</v>
      </c>
      <c r="E258" s="445">
        <v>6</v>
      </c>
      <c r="F258" s="442"/>
      <c r="G258" s="443"/>
      <c r="H258" s="350"/>
    </row>
    <row r="259" spans="1:8" s="682" customFormat="1">
      <c r="A259" s="657" t="s">
        <v>339</v>
      </c>
      <c r="B259" s="501"/>
      <c r="C259" s="499" t="s">
        <v>342</v>
      </c>
      <c r="D259" s="507" t="s">
        <v>62</v>
      </c>
      <c r="E259" s="542">
        <v>4</v>
      </c>
      <c r="F259" s="508"/>
      <c r="G259" s="509"/>
      <c r="H259" s="683"/>
    </row>
    <row r="260" spans="1:8" s="349" customFormat="1">
      <c r="A260" s="657" t="s">
        <v>341</v>
      </c>
      <c r="B260" s="451"/>
      <c r="C260" s="452" t="s">
        <v>187</v>
      </c>
      <c r="D260" s="441" t="s">
        <v>62</v>
      </c>
      <c r="E260" s="445">
        <v>2</v>
      </c>
      <c r="F260" s="442"/>
      <c r="G260" s="443"/>
      <c r="H260" s="350"/>
    </row>
    <row r="261" spans="1:8" s="349" customFormat="1">
      <c r="A261" s="657" t="s">
        <v>343</v>
      </c>
      <c r="B261" s="451"/>
      <c r="C261" s="499" t="s">
        <v>340</v>
      </c>
      <c r="D261" s="441" t="s">
        <v>62</v>
      </c>
      <c r="E261" s="445">
        <v>2</v>
      </c>
      <c r="F261" s="442"/>
      <c r="G261" s="443"/>
      <c r="H261" s="350"/>
    </row>
    <row r="262" spans="1:8" s="349" customFormat="1">
      <c r="A262" s="208" t="s">
        <v>344</v>
      </c>
      <c r="B262" s="451"/>
      <c r="C262" s="452" t="s">
        <v>158</v>
      </c>
      <c r="D262" s="441" t="s">
        <v>62</v>
      </c>
      <c r="E262" s="445">
        <v>2</v>
      </c>
      <c r="F262" s="442"/>
      <c r="G262" s="443"/>
      <c r="H262" s="350"/>
    </row>
    <row r="263" spans="1:8" s="349" customFormat="1">
      <c r="A263" s="208" t="s">
        <v>345</v>
      </c>
      <c r="B263" s="451"/>
      <c r="C263" s="452" t="s">
        <v>159</v>
      </c>
      <c r="D263" s="441" t="s">
        <v>62</v>
      </c>
      <c r="E263" s="445">
        <v>2</v>
      </c>
      <c r="F263" s="442"/>
      <c r="G263" s="443"/>
      <c r="H263" s="350"/>
    </row>
    <row r="264" spans="1:8" s="349" customFormat="1" ht="22.5">
      <c r="A264" s="633" t="s">
        <v>346</v>
      </c>
      <c r="B264" s="453"/>
      <c r="C264" s="500" t="s">
        <v>160</v>
      </c>
      <c r="D264" s="468" t="s">
        <v>62</v>
      </c>
      <c r="E264" s="543">
        <v>2</v>
      </c>
      <c r="F264" s="470"/>
      <c r="G264" s="467"/>
      <c r="H264" s="350"/>
    </row>
    <row r="265" spans="1:8" s="349" customFormat="1">
      <c r="A265" s="738"/>
      <c r="B265" s="333"/>
      <c r="C265" s="332"/>
      <c r="D265" s="331"/>
      <c r="E265" s="326"/>
      <c r="F265" s="323"/>
      <c r="G265" s="329"/>
      <c r="H265" s="350"/>
    </row>
    <row r="266" spans="1:8" s="682" customFormat="1">
      <c r="A266" s="656" t="s">
        <v>223</v>
      </c>
      <c r="B266" s="705" t="s">
        <v>161</v>
      </c>
      <c r="C266" s="454" t="s">
        <v>0</v>
      </c>
      <c r="D266" s="706"/>
      <c r="E266" s="710"/>
      <c r="F266" s="710"/>
      <c r="G266" s="707"/>
      <c r="H266" s="683"/>
    </row>
    <row r="267" spans="1:8" s="682" customFormat="1" ht="45">
      <c r="A267" s="724"/>
      <c r="B267" s="703"/>
      <c r="C267" s="618" t="s">
        <v>347</v>
      </c>
      <c r="D267" s="706"/>
      <c r="E267" s="710"/>
      <c r="F267" s="710"/>
      <c r="G267" s="707"/>
      <c r="H267" s="683"/>
    </row>
    <row r="268" spans="1:8" s="682" customFormat="1">
      <c r="A268" s="724"/>
      <c r="B268" s="703"/>
      <c r="C268" s="712" t="s">
        <v>21</v>
      </c>
      <c r="D268" s="706"/>
      <c r="E268" s="710"/>
      <c r="F268" s="710"/>
      <c r="G268" s="707"/>
      <c r="H268" s="683"/>
    </row>
    <row r="269" spans="1:8" s="682" customFormat="1">
      <c r="A269" s="740"/>
      <c r="B269" s="713"/>
      <c r="C269" s="497" t="s">
        <v>348</v>
      </c>
      <c r="D269" s="708" t="s">
        <v>62</v>
      </c>
      <c r="E269" s="709">
        <v>2</v>
      </c>
      <c r="F269" s="704"/>
      <c r="G269" s="711"/>
      <c r="H269" s="683"/>
    </row>
    <row r="270" spans="1:8" s="682" customFormat="1">
      <c r="A270" s="738"/>
      <c r="B270" s="677"/>
      <c r="C270" s="699"/>
      <c r="D270" s="678"/>
      <c r="E270" s="326"/>
      <c r="F270" s="701"/>
      <c r="G270" s="679"/>
      <c r="H270" s="683"/>
    </row>
    <row r="271" spans="1:8" s="682" customFormat="1">
      <c r="A271" s="656" t="s">
        <v>224</v>
      </c>
      <c r="B271" s="715" t="s">
        <v>38</v>
      </c>
      <c r="C271" s="454" t="s">
        <v>39</v>
      </c>
      <c r="D271" s="717"/>
      <c r="E271" s="722"/>
      <c r="F271" s="719"/>
      <c r="G271" s="720"/>
      <c r="H271" s="683"/>
    </row>
    <row r="272" spans="1:8" s="682" customFormat="1" ht="22.5">
      <c r="A272" s="724"/>
      <c r="B272" s="714"/>
      <c r="C272" s="618" t="s">
        <v>349</v>
      </c>
      <c r="D272" s="716"/>
      <c r="E272" s="723"/>
      <c r="F272" s="718"/>
      <c r="G272" s="720"/>
      <c r="H272" s="683"/>
    </row>
    <row r="273" spans="1:8" s="682" customFormat="1">
      <c r="A273" s="727"/>
      <c r="B273" s="715"/>
      <c r="C273" s="721" t="s">
        <v>21</v>
      </c>
      <c r="D273" s="716"/>
      <c r="E273" s="723"/>
      <c r="F273" s="719"/>
      <c r="G273" s="720"/>
      <c r="H273" s="683"/>
    </row>
    <row r="274" spans="1:8" s="682" customFormat="1">
      <c r="A274" s="657" t="s">
        <v>352</v>
      </c>
      <c r="B274" s="501"/>
      <c r="C274" s="499" t="s">
        <v>350</v>
      </c>
      <c r="D274" s="507" t="s">
        <v>62</v>
      </c>
      <c r="E274" s="542">
        <v>2</v>
      </c>
      <c r="F274" s="508"/>
      <c r="G274" s="509"/>
      <c r="H274" s="683"/>
    </row>
    <row r="275" spans="1:8" s="682" customFormat="1">
      <c r="A275" s="633" t="s">
        <v>353</v>
      </c>
      <c r="B275" s="453"/>
      <c r="C275" s="500" t="s">
        <v>351</v>
      </c>
      <c r="D275" s="468" t="s">
        <v>62</v>
      </c>
      <c r="E275" s="543">
        <v>2</v>
      </c>
      <c r="F275" s="470"/>
      <c r="G275" s="467"/>
      <c r="H275" s="683"/>
    </row>
    <row r="276" spans="1:8" s="349" customFormat="1">
      <c r="A276" s="738"/>
      <c r="B276" s="462"/>
      <c r="C276" s="475"/>
      <c r="D276" s="457"/>
      <c r="E276" s="455"/>
      <c r="F276" s="458"/>
      <c r="G276" s="484"/>
      <c r="H276" s="350"/>
    </row>
    <row r="277" spans="1:8" s="349" customFormat="1">
      <c r="A277" s="737"/>
      <c r="B277" s="339"/>
      <c r="C277" s="449" t="s">
        <v>162</v>
      </c>
      <c r="D277" s="494"/>
      <c r="E277" s="496"/>
      <c r="F277" s="338"/>
      <c r="G277" s="372"/>
      <c r="H277" s="350"/>
    </row>
    <row r="278" spans="1:8" s="349" customFormat="1" ht="9.75" customHeight="1">
      <c r="A278" s="738"/>
      <c r="B278" s="438"/>
      <c r="C278" s="440"/>
      <c r="D278" s="331"/>
      <c r="E278" s="322"/>
      <c r="F278" s="337"/>
      <c r="G278" s="329"/>
      <c r="H278" s="350"/>
    </row>
    <row r="279" spans="1:8" s="349" customFormat="1">
      <c r="A279" s="727"/>
      <c r="B279" s="401" t="s">
        <v>42</v>
      </c>
      <c r="C279" s="433" t="s">
        <v>113</v>
      </c>
      <c r="D279" s="334"/>
      <c r="E279" s="353"/>
      <c r="F279" s="353"/>
      <c r="G279" s="320"/>
      <c r="H279" s="350"/>
    </row>
    <row r="280" spans="1:8" s="349" customFormat="1" ht="116.25" customHeight="1">
      <c r="A280" s="738"/>
      <c r="B280" s="438"/>
      <c r="C280" s="464" t="s">
        <v>474</v>
      </c>
      <c r="D280" s="331"/>
      <c r="E280" s="319"/>
      <c r="F280" s="335"/>
      <c r="G280" s="328"/>
      <c r="H280" s="350"/>
    </row>
    <row r="281" spans="1:8" s="349" customFormat="1" ht="9" customHeight="1">
      <c r="A281" s="738"/>
      <c r="B281" s="438"/>
      <c r="C281" s="440"/>
      <c r="D281" s="331"/>
      <c r="E281" s="319"/>
      <c r="F281" s="337"/>
      <c r="G281" s="329"/>
      <c r="H281" s="350"/>
    </row>
    <row r="282" spans="1:8" s="349" customFormat="1">
      <c r="A282" s="738" t="s">
        <v>230</v>
      </c>
      <c r="B282" s="419" t="s">
        <v>129</v>
      </c>
      <c r="C282" s="454" t="s">
        <v>130</v>
      </c>
      <c r="D282" s="327"/>
      <c r="E282" s="321"/>
      <c r="F282" s="337"/>
      <c r="G282" s="329"/>
      <c r="H282" s="350"/>
    </row>
    <row r="283" spans="1:8" s="349" customFormat="1" ht="33.75">
      <c r="A283" s="738"/>
      <c r="B283" s="438"/>
      <c r="C283" s="464" t="s">
        <v>131</v>
      </c>
      <c r="D283" s="331"/>
      <c r="E283" s="319"/>
      <c r="F283" s="335"/>
      <c r="G283" s="328"/>
      <c r="H283" s="350"/>
    </row>
    <row r="284" spans="1:8" s="349" customFormat="1">
      <c r="A284" s="738"/>
      <c r="B284" s="438"/>
      <c r="C284" s="498" t="s">
        <v>470</v>
      </c>
      <c r="D284" s="331"/>
      <c r="E284" s="319"/>
      <c r="F284" s="335"/>
      <c r="G284" s="328"/>
      <c r="H284" s="350"/>
    </row>
    <row r="285" spans="1:8" s="349" customFormat="1">
      <c r="A285" s="738"/>
      <c r="B285" s="438"/>
      <c r="C285" s="498" t="s">
        <v>21</v>
      </c>
      <c r="D285" s="331"/>
      <c r="E285" s="319"/>
      <c r="F285" s="337"/>
      <c r="G285" s="329"/>
      <c r="H285" s="350"/>
    </row>
    <row r="286" spans="1:8" s="476" customFormat="1">
      <c r="A286" s="491" t="s">
        <v>354</v>
      </c>
      <c r="B286" s="501"/>
      <c r="C286" s="499" t="s">
        <v>189</v>
      </c>
      <c r="D286" s="474" t="s">
        <v>37</v>
      </c>
      <c r="E286" s="465">
        <f>110+30+22</f>
        <v>162</v>
      </c>
      <c r="F286" s="473"/>
      <c r="G286" s="472"/>
      <c r="H286" s="461"/>
    </row>
    <row r="287" spans="1:8" s="349" customFormat="1">
      <c r="A287" s="658" t="s">
        <v>355</v>
      </c>
      <c r="B287" s="453"/>
      <c r="C287" s="500" t="s">
        <v>190</v>
      </c>
      <c r="D287" s="468" t="s">
        <v>37</v>
      </c>
      <c r="E287" s="463">
        <f>106+120</f>
        <v>226</v>
      </c>
      <c r="F287" s="470"/>
      <c r="G287" s="467"/>
      <c r="H287" s="390"/>
    </row>
    <row r="288" spans="1:8" s="349" customFormat="1">
      <c r="A288" s="659"/>
      <c r="B288" s="438"/>
      <c r="C288" s="450"/>
      <c r="D288" s="331"/>
      <c r="E288" s="319"/>
      <c r="F288" s="337"/>
      <c r="G288" s="329"/>
      <c r="H288" s="350"/>
    </row>
    <row r="289" spans="1:8" s="349" customFormat="1">
      <c r="A289" s="738" t="s">
        <v>225</v>
      </c>
      <c r="B289" s="462" t="s">
        <v>17</v>
      </c>
      <c r="C289" s="454" t="s">
        <v>19</v>
      </c>
      <c r="D289" s="482"/>
      <c r="E289" s="480"/>
      <c r="F289" s="458"/>
      <c r="G289" s="466"/>
      <c r="H289" s="350"/>
    </row>
    <row r="290" spans="1:8" s="349" customFormat="1" ht="22.5">
      <c r="A290" s="745"/>
      <c r="B290" s="497"/>
      <c r="C290" s="497" t="s">
        <v>356</v>
      </c>
      <c r="D290" s="728" t="s">
        <v>62</v>
      </c>
      <c r="E290" s="730">
        <v>2</v>
      </c>
      <c r="F290" s="730">
        <v>24</v>
      </c>
      <c r="G290" s="741"/>
      <c r="H290" s="461"/>
    </row>
    <row r="291" spans="1:8" s="349" customFormat="1">
      <c r="A291" s="738"/>
      <c r="B291" s="462"/>
      <c r="C291" s="475"/>
      <c r="D291" s="457"/>
      <c r="E291" s="455"/>
      <c r="F291" s="458"/>
      <c r="G291" s="484"/>
      <c r="H291" s="350"/>
    </row>
    <row r="292" spans="1:8" s="610" customFormat="1">
      <c r="A292" s="729"/>
      <c r="B292" s="729"/>
      <c r="C292" s="446" t="s">
        <v>220</v>
      </c>
      <c r="D292" s="416"/>
      <c r="E292" s="417"/>
      <c r="F292" s="243"/>
      <c r="G292" s="377">
        <f>G287+G272</f>
        <v>0</v>
      </c>
      <c r="H292" s="748"/>
    </row>
    <row r="293" spans="1:8" s="610" customFormat="1">
      <c r="A293" s="727"/>
      <c r="B293" s="727"/>
      <c r="C293" s="721"/>
      <c r="D293" s="718"/>
      <c r="E293" s="217"/>
      <c r="F293" s="608"/>
      <c r="G293" s="530"/>
      <c r="H293" s="748"/>
    </row>
    <row r="294" spans="1:8" s="682" customFormat="1" ht="22.5">
      <c r="A294" s="738" t="s">
        <v>370</v>
      </c>
      <c r="B294" s="727"/>
      <c r="C294" s="749" t="s">
        <v>371</v>
      </c>
      <c r="D294" s="747" t="s">
        <v>62</v>
      </c>
      <c r="E294" s="455">
        <v>100</v>
      </c>
      <c r="F294" s="719"/>
      <c r="G294" s="707"/>
      <c r="H294" s="718"/>
    </row>
    <row r="295" spans="1:8" s="682" customFormat="1">
      <c r="A295" s="738"/>
      <c r="B295" s="727"/>
      <c r="C295" s="749"/>
      <c r="D295" s="747"/>
      <c r="E295" s="455"/>
      <c r="F295" s="719"/>
      <c r="G295" s="707"/>
      <c r="H295" s="718"/>
    </row>
    <row r="296" spans="1:8" s="349" customFormat="1">
      <c r="A296" s="735"/>
      <c r="B296" s="98"/>
      <c r="C296" s="108"/>
      <c r="D296" s="101"/>
      <c r="E296" s="478"/>
      <c r="F296" s="290"/>
      <c r="G296" s="103"/>
      <c r="H296" s="350"/>
    </row>
    <row r="297" spans="1:8" s="17" customFormat="1">
      <c r="A297" s="729"/>
      <c r="B297" s="242"/>
      <c r="C297" s="446" t="s">
        <v>465</v>
      </c>
      <c r="D297" s="223"/>
      <c r="E297" s="224"/>
      <c r="F297" s="243"/>
      <c r="G297" s="377">
        <f>G292+G277</f>
        <v>0</v>
      </c>
      <c r="H297" s="402"/>
    </row>
    <row r="298" spans="1:8" s="17" customFormat="1">
      <c r="A298" s="727"/>
      <c r="B298" s="225"/>
      <c r="C298" s="253"/>
      <c r="D298" s="251"/>
      <c r="E298" s="217"/>
      <c r="F298" s="227"/>
      <c r="G298" s="241"/>
      <c r="H298" s="402"/>
    </row>
    <row r="299" spans="1:8" s="17" customFormat="1">
      <c r="A299" s="727"/>
      <c r="B299" s="95"/>
      <c r="C299" s="104"/>
      <c r="D299" s="91"/>
      <c r="E299" s="92"/>
      <c r="F299" s="92"/>
      <c r="G299" s="88"/>
      <c r="H299" s="402"/>
    </row>
    <row r="300" spans="1:8" s="17" customFormat="1">
      <c r="A300" s="727"/>
      <c r="B300" s="95"/>
      <c r="C300" s="116"/>
      <c r="D300" s="91"/>
      <c r="E300" s="99"/>
      <c r="F300" s="92"/>
      <c r="G300" s="97"/>
      <c r="H300" s="402"/>
    </row>
    <row r="301" spans="1:8" s="17" customFormat="1">
      <c r="A301" s="727"/>
      <c r="B301" s="95"/>
      <c r="C301" s="116"/>
      <c r="D301" s="91"/>
      <c r="E301" s="99"/>
      <c r="F301" s="92"/>
      <c r="G301" s="97"/>
      <c r="H301" s="402"/>
    </row>
    <row r="302" spans="1:8" s="17" customFormat="1">
      <c r="A302" s="727"/>
      <c r="B302" s="95"/>
      <c r="C302" s="116"/>
      <c r="D302" s="91"/>
      <c r="E302" s="99"/>
      <c r="F302" s="92"/>
      <c r="G302" s="97"/>
      <c r="H302" s="402"/>
    </row>
    <row r="303" spans="1:8" s="17" customFormat="1">
      <c r="A303" s="727"/>
      <c r="B303" s="95"/>
      <c r="C303" s="116"/>
      <c r="D303" s="91"/>
      <c r="E303" s="99"/>
      <c r="F303" s="92"/>
      <c r="G303" s="97"/>
      <c r="H303" s="402"/>
    </row>
    <row r="304" spans="1:8" s="17" customFormat="1">
      <c r="A304" s="727"/>
      <c r="B304" s="95"/>
      <c r="C304" s="116"/>
      <c r="D304" s="91"/>
      <c r="E304" s="99"/>
      <c r="F304" s="92"/>
      <c r="G304" s="97"/>
      <c r="H304" s="402"/>
    </row>
    <row r="305" spans="1:8" s="17" customFormat="1">
      <c r="A305" s="727"/>
      <c r="B305" s="95"/>
      <c r="C305" s="116"/>
      <c r="D305" s="91"/>
      <c r="E305" s="99"/>
      <c r="F305" s="92"/>
      <c r="G305" s="97"/>
      <c r="H305" s="402"/>
    </row>
    <row r="306" spans="1:8" s="17" customFormat="1" ht="11.25" customHeight="1">
      <c r="A306" s="727"/>
      <c r="B306" s="95"/>
      <c r="C306" s="116"/>
      <c r="D306" s="91"/>
      <c r="E306" s="99"/>
      <c r="F306" s="92"/>
      <c r="G306" s="97"/>
      <c r="H306" s="402"/>
    </row>
    <row r="307" spans="1:8" s="17" customFormat="1">
      <c r="A307" s="727"/>
      <c r="B307" s="95"/>
      <c r="C307" s="116"/>
      <c r="D307" s="86"/>
      <c r="E307" s="99"/>
      <c r="F307" s="92"/>
      <c r="G307" s="97"/>
      <c r="H307" s="402"/>
    </row>
    <row r="308" spans="1:8" s="17" customFormat="1">
      <c r="A308" s="727"/>
      <c r="B308" s="95"/>
      <c r="C308" s="116"/>
      <c r="D308" s="91"/>
      <c r="E308" s="99"/>
      <c r="F308" s="92"/>
      <c r="G308" s="97"/>
      <c r="H308" s="402"/>
    </row>
    <row r="309" spans="1:8" s="17" customFormat="1">
      <c r="A309" s="727"/>
      <c r="B309" s="95"/>
      <c r="C309" s="85"/>
      <c r="D309" s="91"/>
      <c r="E309" s="92"/>
      <c r="F309" s="92"/>
      <c r="G309" s="113"/>
      <c r="H309" s="402"/>
    </row>
    <row r="310" spans="1:8" s="17" customFormat="1">
      <c r="A310" s="727"/>
      <c r="B310" s="95"/>
      <c r="C310" s="111"/>
      <c r="D310" s="91"/>
      <c r="E310" s="87"/>
      <c r="F310" s="92"/>
      <c r="G310" s="88"/>
      <c r="H310" s="402"/>
    </row>
    <row r="311" spans="1:8" s="17" customFormat="1">
      <c r="A311" s="727"/>
      <c r="B311" s="95"/>
      <c r="C311" s="104"/>
      <c r="D311" s="91"/>
      <c r="E311" s="92"/>
      <c r="F311" s="92"/>
      <c r="G311" s="88"/>
      <c r="H311" s="402"/>
    </row>
    <row r="312" spans="1:8" s="17" customFormat="1">
      <c r="A312" s="727"/>
      <c r="B312" s="95"/>
      <c r="C312" s="114"/>
      <c r="D312" s="91"/>
      <c r="E312" s="99"/>
      <c r="F312" s="92"/>
      <c r="G312" s="97"/>
      <c r="H312" s="402"/>
    </row>
    <row r="313" spans="1:8" s="17" customFormat="1">
      <c r="A313" s="727"/>
      <c r="B313" s="95"/>
      <c r="C313" s="114"/>
      <c r="D313" s="86"/>
      <c r="E313" s="99"/>
      <c r="F313" s="92"/>
      <c r="G313" s="97"/>
      <c r="H313" s="402"/>
    </row>
    <row r="314" spans="1:8" s="17" customFormat="1">
      <c r="A314" s="727"/>
      <c r="B314" s="95"/>
      <c r="C314" s="114"/>
      <c r="D314" s="91"/>
      <c r="E314" s="99"/>
      <c r="F314" s="92"/>
      <c r="G314" s="97"/>
      <c r="H314" s="402"/>
    </row>
    <row r="315" spans="1:8" s="17" customFormat="1">
      <c r="A315" s="727"/>
      <c r="B315" s="95"/>
      <c r="C315" s="85"/>
      <c r="D315" s="91"/>
      <c r="E315" s="92"/>
      <c r="F315" s="92"/>
      <c r="G315" s="113"/>
      <c r="H315" s="402"/>
    </row>
    <row r="316" spans="1:8" s="17" customFormat="1">
      <c r="A316" s="727"/>
      <c r="B316" s="95"/>
      <c r="C316" s="111"/>
      <c r="D316" s="91"/>
      <c r="E316" s="87"/>
      <c r="F316" s="92"/>
      <c r="G316" s="88"/>
      <c r="H316" s="402"/>
    </row>
    <row r="317" spans="1:8" s="17" customFormat="1">
      <c r="A317" s="727"/>
      <c r="B317" s="95"/>
      <c r="C317" s="90"/>
      <c r="D317" s="91"/>
      <c r="E317" s="92"/>
      <c r="F317" s="92"/>
      <c r="G317" s="93"/>
      <c r="H317" s="402"/>
    </row>
    <row r="318" spans="1:8" s="17" customFormat="1">
      <c r="A318" s="727"/>
      <c r="B318" s="95"/>
      <c r="C318" s="104"/>
      <c r="D318" s="91"/>
      <c r="E318" s="92"/>
      <c r="F318" s="92"/>
      <c r="G318" s="88"/>
      <c r="H318" s="402"/>
    </row>
    <row r="319" spans="1:8" s="17" customFormat="1">
      <c r="A319" s="727"/>
      <c r="B319" s="95"/>
      <c r="C319" s="114"/>
      <c r="D319" s="91"/>
      <c r="E319" s="99"/>
      <c r="F319" s="92"/>
      <c r="G319" s="97"/>
      <c r="H319" s="402"/>
    </row>
    <row r="320" spans="1:8" s="17" customFormat="1">
      <c r="A320" s="727"/>
      <c r="B320" s="95"/>
      <c r="C320" s="114"/>
      <c r="D320" s="91"/>
      <c r="E320" s="99"/>
      <c r="F320" s="92"/>
      <c r="G320" s="97"/>
      <c r="H320" s="402"/>
    </row>
    <row r="321" spans="1:8" s="17" customFormat="1">
      <c r="A321" s="727"/>
      <c r="B321" s="95"/>
      <c r="C321" s="114"/>
      <c r="D321" s="91"/>
      <c r="E321" s="99"/>
      <c r="F321" s="92"/>
      <c r="G321" s="97"/>
      <c r="H321" s="402"/>
    </row>
    <row r="322" spans="1:8" s="17" customFormat="1">
      <c r="A322" s="727"/>
      <c r="B322" s="95"/>
      <c r="C322" s="108"/>
      <c r="D322" s="91"/>
      <c r="E322" s="99"/>
      <c r="F322" s="92"/>
      <c r="G322" s="97"/>
      <c r="H322" s="402"/>
    </row>
    <row r="323" spans="1:8" s="17" customFormat="1">
      <c r="A323" s="727"/>
      <c r="B323" s="95"/>
      <c r="C323" s="108"/>
      <c r="D323" s="86"/>
      <c r="E323" s="99"/>
      <c r="F323" s="92"/>
      <c r="G323" s="97"/>
      <c r="H323" s="402"/>
    </row>
    <row r="324" spans="1:8" s="17" customFormat="1">
      <c r="A324" s="727"/>
      <c r="B324" s="95"/>
      <c r="C324" s="108"/>
      <c r="D324" s="86"/>
      <c r="E324" s="99"/>
      <c r="F324" s="92"/>
      <c r="G324" s="97"/>
      <c r="H324" s="402"/>
    </row>
    <row r="325" spans="1:8" s="17" customFormat="1">
      <c r="A325" s="727"/>
      <c r="B325" s="95"/>
      <c r="C325" s="85"/>
      <c r="D325" s="86"/>
      <c r="E325" s="92"/>
      <c r="F325" s="92"/>
      <c r="G325" s="113"/>
      <c r="H325" s="402"/>
    </row>
    <row r="326" spans="1:8" s="17" customFormat="1">
      <c r="A326" s="727"/>
      <c r="B326" s="95"/>
      <c r="C326" s="111"/>
      <c r="D326" s="91"/>
      <c r="E326" s="87"/>
      <c r="F326" s="92"/>
      <c r="G326" s="88"/>
      <c r="H326" s="402"/>
    </row>
    <row r="327" spans="1:8" s="17" customFormat="1">
      <c r="A327" s="727"/>
      <c r="B327" s="95"/>
      <c r="C327" s="111"/>
      <c r="D327" s="91"/>
      <c r="E327" s="87"/>
      <c r="F327" s="92"/>
      <c r="G327" s="88"/>
      <c r="H327" s="402"/>
    </row>
    <row r="328" spans="1:8" s="17" customFormat="1">
      <c r="A328" s="727"/>
      <c r="B328" s="95"/>
      <c r="C328" s="111"/>
      <c r="D328" s="91"/>
      <c r="E328" s="87"/>
      <c r="F328" s="92"/>
      <c r="G328" s="88"/>
      <c r="H328" s="402"/>
    </row>
    <row r="329" spans="1:8" s="17" customFormat="1">
      <c r="A329" s="727"/>
      <c r="B329" s="95"/>
      <c r="C329" s="90"/>
      <c r="D329" s="91"/>
      <c r="E329" s="92"/>
      <c r="F329" s="92"/>
      <c r="G329" s="93"/>
      <c r="H329" s="402"/>
    </row>
    <row r="330" spans="1:8" s="17" customFormat="1">
      <c r="A330" s="727"/>
      <c r="B330" s="95"/>
      <c r="C330" s="104"/>
      <c r="D330" s="91"/>
      <c r="E330" s="92"/>
      <c r="F330" s="92"/>
      <c r="G330" s="93"/>
      <c r="H330" s="402"/>
    </row>
    <row r="331" spans="1:8" s="17" customFormat="1">
      <c r="A331" s="727"/>
      <c r="B331" s="95"/>
      <c r="C331" s="114"/>
      <c r="D331" s="86"/>
      <c r="E331" s="115"/>
      <c r="F331" s="92"/>
      <c r="G331" s="97"/>
      <c r="H331" s="402"/>
    </row>
    <row r="332" spans="1:8" s="17" customFormat="1">
      <c r="A332" s="735"/>
      <c r="B332" s="95"/>
      <c r="C332" s="114"/>
      <c r="D332" s="86"/>
      <c r="E332" s="115"/>
      <c r="F332" s="92"/>
      <c r="G332" s="97"/>
      <c r="H332" s="402"/>
    </row>
    <row r="333" spans="1:8" s="17" customFormat="1">
      <c r="A333" s="727"/>
      <c r="B333" s="95"/>
      <c r="C333" s="85"/>
      <c r="D333" s="91"/>
      <c r="E333" s="92"/>
      <c r="F333" s="92"/>
      <c r="G333" s="113"/>
      <c r="H333" s="402"/>
    </row>
    <row r="334" spans="1:8" s="17" customFormat="1">
      <c r="A334" s="727"/>
      <c r="B334" s="95"/>
      <c r="C334" s="111"/>
      <c r="D334" s="91"/>
      <c r="E334" s="87"/>
      <c r="F334" s="92"/>
      <c r="G334" s="88"/>
      <c r="H334" s="402"/>
    </row>
    <row r="335" spans="1:8" s="17" customFormat="1">
      <c r="A335" s="727"/>
      <c r="B335" s="95"/>
      <c r="C335" s="111"/>
      <c r="D335" s="91"/>
      <c r="E335" s="87"/>
      <c r="F335" s="92"/>
      <c r="G335" s="88"/>
      <c r="H335" s="402"/>
    </row>
    <row r="336" spans="1:8" s="17" customFormat="1">
      <c r="A336" s="727"/>
      <c r="B336" s="95"/>
      <c r="C336" s="90"/>
      <c r="D336" s="86"/>
      <c r="E336" s="92"/>
      <c r="F336" s="92"/>
      <c r="G336" s="93"/>
      <c r="H336" s="402"/>
    </row>
    <row r="337" spans="1:8" s="17" customFormat="1">
      <c r="A337" s="735"/>
      <c r="B337" s="95"/>
      <c r="C337" s="114"/>
      <c r="D337" s="86"/>
      <c r="E337" s="99"/>
      <c r="F337" s="92"/>
      <c r="G337" s="97"/>
      <c r="H337" s="402"/>
    </row>
    <row r="338" spans="1:8" s="17" customFormat="1">
      <c r="A338" s="727"/>
      <c r="B338" s="95"/>
      <c r="C338" s="85"/>
      <c r="D338" s="91"/>
      <c r="E338" s="99"/>
      <c r="F338" s="92"/>
      <c r="G338" s="113"/>
      <c r="H338" s="402"/>
    </row>
    <row r="339" spans="1:8" s="17" customFormat="1">
      <c r="A339" s="727"/>
      <c r="B339" s="95"/>
      <c r="C339" s="111"/>
      <c r="D339" s="91"/>
      <c r="E339" s="87"/>
      <c r="F339" s="92"/>
      <c r="G339" s="88"/>
      <c r="H339" s="402"/>
    </row>
    <row r="340" spans="1:8" s="17" customFormat="1">
      <c r="A340" s="727"/>
      <c r="B340" s="95"/>
      <c r="C340" s="111"/>
      <c r="D340" s="91"/>
      <c r="E340" s="87"/>
      <c r="F340" s="92"/>
      <c r="G340" s="88"/>
      <c r="H340" s="402"/>
    </row>
    <row r="341" spans="1:8" s="17" customFormat="1">
      <c r="A341" s="735"/>
      <c r="B341" s="95"/>
      <c r="C341" s="90"/>
      <c r="D341" s="86"/>
      <c r="E341" s="92"/>
      <c r="F341" s="92"/>
      <c r="G341" s="93"/>
      <c r="H341" s="402"/>
    </row>
    <row r="342" spans="1:8" s="17" customFormat="1">
      <c r="A342" s="735"/>
      <c r="B342" s="95"/>
      <c r="C342" s="114"/>
      <c r="D342" s="91"/>
      <c r="E342" s="99"/>
      <c r="F342" s="117"/>
      <c r="G342" s="97"/>
      <c r="H342" s="402"/>
    </row>
    <row r="343" spans="1:8" s="17" customFormat="1">
      <c r="A343" s="727"/>
      <c r="B343" s="95"/>
      <c r="C343" s="85"/>
      <c r="D343" s="101"/>
      <c r="E343" s="99"/>
      <c r="F343" s="92"/>
      <c r="G343" s="113"/>
      <c r="H343" s="402"/>
    </row>
    <row r="344" spans="1:8" s="17" customFormat="1">
      <c r="A344" s="727"/>
      <c r="B344" s="95"/>
      <c r="C344" s="111"/>
      <c r="D344" s="101"/>
      <c r="E344" s="107"/>
      <c r="F344" s="92"/>
      <c r="G344" s="88"/>
      <c r="H344" s="402"/>
    </row>
    <row r="345" spans="1:8" s="17" customFormat="1">
      <c r="A345" s="727"/>
      <c r="B345" s="95"/>
      <c r="C345" s="90"/>
      <c r="D345" s="101"/>
      <c r="E345" s="99"/>
      <c r="F345" s="92"/>
      <c r="G345" s="93"/>
      <c r="H345" s="402"/>
    </row>
    <row r="346" spans="1:8" s="17" customFormat="1">
      <c r="A346" s="735"/>
      <c r="B346" s="98"/>
      <c r="C346" s="114"/>
      <c r="D346" s="101"/>
      <c r="E346" s="99"/>
      <c r="F346" s="99"/>
      <c r="G346" s="103"/>
      <c r="H346" s="402"/>
    </row>
    <row r="347" spans="1:8" s="17" customFormat="1">
      <c r="A347" s="735"/>
      <c r="B347" s="98"/>
      <c r="C347" s="114"/>
      <c r="D347" s="101"/>
      <c r="E347" s="115"/>
      <c r="F347" s="99"/>
      <c r="G347" s="100"/>
      <c r="H347" s="402"/>
    </row>
    <row r="348" spans="1:8" s="17" customFormat="1">
      <c r="A348" s="735"/>
      <c r="B348" s="98"/>
      <c r="C348" s="114"/>
      <c r="D348" s="101"/>
      <c r="E348" s="115"/>
      <c r="F348" s="99"/>
      <c r="G348" s="100"/>
      <c r="H348" s="402"/>
    </row>
    <row r="349" spans="1:8" s="17" customFormat="1">
      <c r="A349" s="735"/>
      <c r="B349" s="98"/>
      <c r="C349" s="114"/>
      <c r="D349" s="101"/>
      <c r="E349" s="115"/>
      <c r="F349" s="99"/>
      <c r="G349" s="100"/>
      <c r="H349" s="402"/>
    </row>
    <row r="350" spans="1:8" s="17" customFormat="1">
      <c r="A350" s="735"/>
      <c r="B350" s="98"/>
      <c r="C350" s="114"/>
      <c r="D350" s="101"/>
      <c r="E350" s="115"/>
      <c r="F350" s="99"/>
      <c r="G350" s="100"/>
      <c r="H350" s="402"/>
    </row>
    <row r="351" spans="1:8" s="17" customFormat="1">
      <c r="A351" s="735"/>
      <c r="B351" s="98"/>
      <c r="C351" s="114"/>
      <c r="D351" s="82"/>
      <c r="E351" s="99"/>
      <c r="F351" s="99"/>
      <c r="G351" s="100"/>
      <c r="H351" s="402"/>
    </row>
    <row r="352" spans="1:8" s="17" customFormat="1">
      <c r="A352" s="281"/>
      <c r="B352" s="98"/>
      <c r="C352" s="108"/>
      <c r="D352" s="109"/>
      <c r="E352" s="99"/>
      <c r="F352" s="99"/>
      <c r="G352" s="118"/>
      <c r="H352" s="402"/>
    </row>
    <row r="353" spans="1:8" s="17" customFormat="1">
      <c r="A353" s="281"/>
      <c r="B353" s="98"/>
      <c r="C353" s="108"/>
      <c r="D353" s="101"/>
      <c r="E353" s="99"/>
      <c r="F353" s="99"/>
      <c r="G353" s="118"/>
      <c r="H353" s="402"/>
    </row>
    <row r="354" spans="1:8" s="17" customFormat="1" ht="14.25" customHeight="1">
      <c r="A354" s="736"/>
      <c r="B354" s="105"/>
      <c r="C354" s="112"/>
      <c r="D354" s="109"/>
      <c r="E354" s="83"/>
      <c r="F354" s="83"/>
      <c r="G354" s="106"/>
      <c r="H354" s="402"/>
    </row>
    <row r="355" spans="1:8" s="17" customFormat="1">
      <c r="A355" s="735"/>
      <c r="B355" s="98"/>
      <c r="C355" s="108"/>
      <c r="D355" s="109"/>
      <c r="E355" s="107"/>
      <c r="F355" s="99"/>
      <c r="G355" s="118"/>
      <c r="H355" s="402"/>
    </row>
    <row r="356" spans="1:8" s="17" customFormat="1">
      <c r="A356" s="735"/>
      <c r="B356" s="98"/>
      <c r="C356" s="114"/>
      <c r="D356" s="109"/>
      <c r="E356" s="99"/>
      <c r="F356" s="99"/>
      <c r="G356" s="103"/>
      <c r="H356" s="402"/>
    </row>
    <row r="357" spans="1:8" s="17" customFormat="1">
      <c r="A357" s="735"/>
      <c r="B357" s="98"/>
      <c r="C357" s="114"/>
      <c r="D357" s="109"/>
      <c r="E357" s="107"/>
      <c r="F357" s="99"/>
      <c r="G357" s="118"/>
      <c r="H357" s="402"/>
    </row>
    <row r="358" spans="1:8" s="17" customFormat="1">
      <c r="A358" s="735"/>
      <c r="B358" s="98"/>
      <c r="C358" s="114"/>
      <c r="D358" s="109"/>
      <c r="E358" s="107"/>
      <c r="F358" s="99"/>
      <c r="G358" s="118"/>
      <c r="H358" s="402"/>
    </row>
    <row r="359" spans="1:8" s="17" customFormat="1">
      <c r="A359" s="735"/>
      <c r="B359" s="98"/>
      <c r="C359" s="108"/>
      <c r="D359" s="109"/>
      <c r="E359" s="107"/>
      <c r="F359" s="99"/>
      <c r="G359" s="118"/>
      <c r="H359" s="402"/>
    </row>
    <row r="360" spans="1:8" s="17" customFormat="1">
      <c r="A360" s="735"/>
      <c r="B360" s="98"/>
      <c r="C360" s="108"/>
      <c r="D360" s="109"/>
      <c r="E360" s="107"/>
      <c r="F360" s="99"/>
      <c r="G360" s="118"/>
      <c r="H360" s="402"/>
    </row>
    <row r="361" spans="1:8" s="17" customFormat="1">
      <c r="A361" s="735"/>
      <c r="B361" s="98"/>
      <c r="C361" s="108"/>
      <c r="D361" s="109"/>
      <c r="E361" s="107"/>
      <c r="F361" s="99"/>
      <c r="G361" s="118"/>
      <c r="H361" s="402"/>
    </row>
    <row r="362" spans="1:8" s="17" customFormat="1">
      <c r="A362" s="735"/>
      <c r="B362" s="98"/>
      <c r="C362" s="108"/>
      <c r="D362" s="109"/>
      <c r="E362" s="107"/>
      <c r="F362" s="99"/>
      <c r="G362" s="118"/>
      <c r="H362" s="402"/>
    </row>
    <row r="363" spans="1:8" s="17" customFormat="1">
      <c r="A363" s="735"/>
      <c r="B363" s="98"/>
      <c r="C363" s="108"/>
      <c r="D363" s="109"/>
      <c r="E363" s="107"/>
      <c r="F363" s="99"/>
      <c r="G363" s="118"/>
      <c r="H363" s="402"/>
    </row>
    <row r="364" spans="1:8" s="17" customFormat="1">
      <c r="A364" s="735"/>
      <c r="B364" s="98"/>
      <c r="C364" s="108"/>
      <c r="D364" s="109"/>
      <c r="E364" s="107"/>
      <c r="F364" s="99"/>
      <c r="G364" s="118"/>
      <c r="H364" s="402"/>
    </row>
    <row r="365" spans="1:8" s="17" customFormat="1">
      <c r="A365" s="735"/>
      <c r="B365" s="98"/>
      <c r="C365" s="108"/>
      <c r="D365" s="109"/>
      <c r="E365" s="107"/>
      <c r="F365" s="99"/>
      <c r="G365" s="118"/>
      <c r="H365" s="402"/>
    </row>
    <row r="366" spans="1:8" s="17" customFormat="1">
      <c r="A366" s="735"/>
      <c r="B366" s="98"/>
      <c r="C366" s="108"/>
      <c r="D366" s="109"/>
      <c r="E366" s="107"/>
      <c r="F366" s="99"/>
      <c r="G366" s="118"/>
      <c r="H366" s="402"/>
    </row>
    <row r="367" spans="1:8" s="17" customFormat="1">
      <c r="A367" s="735"/>
      <c r="B367" s="98"/>
      <c r="C367" s="108"/>
      <c r="D367" s="109"/>
      <c r="E367" s="107"/>
      <c r="F367" s="99"/>
      <c r="G367" s="118"/>
      <c r="H367" s="402"/>
    </row>
    <row r="368" spans="1:8" s="17" customFormat="1">
      <c r="A368" s="735"/>
      <c r="B368" s="98"/>
      <c r="C368" s="108"/>
      <c r="D368" s="86"/>
      <c r="E368" s="107"/>
      <c r="F368" s="99"/>
      <c r="G368" s="118"/>
      <c r="H368" s="402"/>
    </row>
    <row r="369" spans="1:8" s="17" customFormat="1">
      <c r="A369" s="735"/>
      <c r="B369" s="98"/>
      <c r="C369" s="108"/>
      <c r="D369" s="86"/>
      <c r="E369" s="107"/>
      <c r="F369" s="99"/>
      <c r="G369" s="118"/>
      <c r="H369" s="402"/>
    </row>
    <row r="370" spans="1:8" s="17" customFormat="1">
      <c r="A370" s="735"/>
      <c r="B370" s="98"/>
      <c r="C370" s="108"/>
      <c r="D370" s="86"/>
      <c r="E370" s="107"/>
      <c r="F370" s="99"/>
      <c r="G370" s="118"/>
      <c r="H370" s="402"/>
    </row>
    <row r="371" spans="1:8" s="17" customFormat="1">
      <c r="A371" s="727"/>
      <c r="B371" s="95"/>
      <c r="C371" s="85"/>
      <c r="D371" s="86"/>
      <c r="E371" s="87"/>
      <c r="F371" s="92"/>
      <c r="G371" s="113"/>
      <c r="H371" s="402"/>
    </row>
    <row r="372" spans="1:8" s="17" customFormat="1">
      <c r="A372" s="727"/>
      <c r="B372" s="95"/>
      <c r="C372" s="85"/>
      <c r="D372" s="86"/>
      <c r="E372" s="87"/>
      <c r="F372" s="92"/>
      <c r="G372" s="113"/>
      <c r="H372" s="402"/>
    </row>
    <row r="373" spans="1:8" s="17" customFormat="1">
      <c r="A373" s="727"/>
      <c r="B373" s="95"/>
      <c r="C373" s="85"/>
      <c r="D373" s="86"/>
      <c r="E373" s="87"/>
      <c r="F373" s="92"/>
      <c r="G373" s="113"/>
      <c r="H373" s="402"/>
    </row>
    <row r="374" spans="1:8" s="17" customFormat="1">
      <c r="A374" s="727"/>
      <c r="B374" s="95"/>
      <c r="C374" s="85"/>
      <c r="D374" s="86"/>
      <c r="E374" s="87"/>
      <c r="F374" s="92"/>
      <c r="G374" s="113"/>
      <c r="H374" s="402"/>
    </row>
    <row r="375" spans="1:8" s="17" customFormat="1">
      <c r="A375" s="727"/>
      <c r="B375" s="95"/>
      <c r="C375" s="85"/>
      <c r="D375" s="86"/>
      <c r="E375" s="87"/>
      <c r="F375" s="92"/>
      <c r="G375" s="113"/>
      <c r="H375" s="402"/>
    </row>
    <row r="376" spans="1:8" s="17" customFormat="1">
      <c r="A376" s="727"/>
      <c r="B376" s="95"/>
      <c r="C376" s="85"/>
      <c r="D376" s="86"/>
      <c r="E376" s="87"/>
      <c r="F376" s="92"/>
      <c r="G376" s="113"/>
      <c r="H376" s="402"/>
    </row>
    <row r="377" spans="1:8" s="17" customFormat="1">
      <c r="A377" s="727"/>
      <c r="B377" s="95"/>
      <c r="C377" s="85"/>
      <c r="D377" s="86"/>
      <c r="E377" s="87"/>
      <c r="F377" s="92"/>
      <c r="G377" s="113"/>
      <c r="H377" s="402"/>
    </row>
    <row r="378" spans="1:8" s="17" customFormat="1">
      <c r="A378" s="727"/>
      <c r="B378" s="95"/>
      <c r="C378" s="85"/>
      <c r="D378" s="86"/>
      <c r="E378" s="87"/>
      <c r="F378" s="92"/>
      <c r="G378" s="113"/>
      <c r="H378" s="402"/>
    </row>
    <row r="379" spans="1:8" s="17" customFormat="1">
      <c r="A379" s="727"/>
      <c r="B379" s="95"/>
      <c r="C379" s="85"/>
      <c r="D379" s="86"/>
      <c r="E379" s="87"/>
      <c r="F379" s="92"/>
      <c r="G379" s="113"/>
      <c r="H379" s="402"/>
    </row>
    <row r="380" spans="1:8" s="17" customFormat="1">
      <c r="A380" s="727"/>
      <c r="B380" s="95"/>
      <c r="C380" s="85"/>
      <c r="D380" s="86"/>
      <c r="E380" s="87"/>
      <c r="F380" s="92"/>
      <c r="G380" s="113"/>
      <c r="H380" s="402"/>
    </row>
    <row r="381" spans="1:8" s="17" customFormat="1">
      <c r="A381" s="727"/>
      <c r="B381" s="95"/>
      <c r="C381" s="85"/>
      <c r="D381" s="86"/>
      <c r="E381" s="87"/>
      <c r="F381" s="92"/>
      <c r="G381" s="113"/>
      <c r="H381" s="402"/>
    </row>
    <row r="382" spans="1:8" s="17" customFormat="1">
      <c r="A382" s="727"/>
      <c r="B382" s="95"/>
      <c r="C382" s="85"/>
      <c r="D382" s="86"/>
      <c r="E382" s="87"/>
      <c r="F382" s="92"/>
      <c r="G382" s="113"/>
      <c r="H382" s="402"/>
    </row>
    <row r="383" spans="1:8" s="17" customFormat="1">
      <c r="A383" s="727"/>
      <c r="B383" s="95"/>
      <c r="C383" s="85"/>
      <c r="D383" s="86"/>
      <c r="E383" s="87"/>
      <c r="F383" s="92"/>
      <c r="G383" s="113"/>
      <c r="H383" s="402"/>
    </row>
    <row r="384" spans="1:8" s="17" customFormat="1">
      <c r="A384" s="727"/>
      <c r="B384" s="95"/>
      <c r="C384" s="85"/>
      <c r="D384" s="86"/>
      <c r="E384" s="87"/>
      <c r="F384" s="92"/>
      <c r="G384" s="113"/>
      <c r="H384" s="402"/>
    </row>
    <row r="385" spans="1:8" s="17" customFormat="1">
      <c r="A385" s="727"/>
      <c r="B385" s="95"/>
      <c r="C385" s="85"/>
      <c r="D385" s="86"/>
      <c r="E385" s="87"/>
      <c r="F385" s="92"/>
      <c r="G385" s="113"/>
      <c r="H385" s="402"/>
    </row>
    <row r="386" spans="1:8" s="17" customFormat="1">
      <c r="A386" s="727"/>
      <c r="B386" s="95"/>
      <c r="C386" s="85"/>
      <c r="D386" s="86"/>
      <c r="E386" s="87"/>
      <c r="F386" s="92"/>
      <c r="G386" s="113"/>
      <c r="H386" s="402"/>
    </row>
    <row r="387" spans="1:8" s="17" customFormat="1">
      <c r="A387" s="727"/>
      <c r="B387" s="95"/>
      <c r="C387" s="85"/>
      <c r="D387" s="86"/>
      <c r="E387" s="87"/>
      <c r="F387" s="92"/>
      <c r="G387" s="113"/>
      <c r="H387" s="402"/>
    </row>
    <row r="388" spans="1:8" s="17" customFormat="1">
      <c r="A388" s="727"/>
      <c r="B388" s="95"/>
      <c r="C388" s="85"/>
      <c r="D388" s="86"/>
      <c r="E388" s="87"/>
      <c r="F388" s="92"/>
      <c r="G388" s="113"/>
      <c r="H388" s="402"/>
    </row>
    <row r="389" spans="1:8" s="17" customFormat="1">
      <c r="A389" s="727"/>
      <c r="B389" s="95"/>
      <c r="C389" s="85"/>
      <c r="D389" s="86"/>
      <c r="E389" s="87"/>
      <c r="F389" s="92"/>
      <c r="G389" s="113"/>
      <c r="H389" s="402"/>
    </row>
    <row r="390" spans="1:8" s="17" customFormat="1">
      <c r="A390" s="727"/>
      <c r="B390" s="95"/>
      <c r="C390" s="85"/>
      <c r="D390" s="86"/>
      <c r="E390" s="87"/>
      <c r="F390" s="92"/>
      <c r="G390" s="113"/>
      <c r="H390" s="402"/>
    </row>
    <row r="391" spans="1:8" s="17" customFormat="1">
      <c r="A391" s="727"/>
      <c r="B391" s="95"/>
      <c r="C391" s="85"/>
      <c r="D391" s="86"/>
      <c r="E391" s="87"/>
      <c r="F391" s="92"/>
      <c r="G391" s="113"/>
      <c r="H391" s="402"/>
    </row>
    <row r="392" spans="1:8" s="17" customFormat="1">
      <c r="A392" s="727"/>
      <c r="B392" s="95"/>
      <c r="C392" s="85"/>
      <c r="D392" s="86"/>
      <c r="E392" s="87"/>
      <c r="F392" s="92"/>
      <c r="G392" s="113"/>
      <c r="H392" s="402"/>
    </row>
    <row r="393" spans="1:8" s="17" customFormat="1">
      <c r="A393" s="727"/>
      <c r="B393" s="95"/>
      <c r="C393" s="85"/>
      <c r="D393" s="86"/>
      <c r="E393" s="87"/>
      <c r="F393" s="92"/>
      <c r="G393" s="113"/>
      <c r="H393" s="402"/>
    </row>
    <row r="394" spans="1:8" s="17" customFormat="1">
      <c r="A394" s="727"/>
      <c r="B394" s="95"/>
      <c r="C394" s="85"/>
      <c r="D394" s="86"/>
      <c r="E394" s="87"/>
      <c r="F394" s="92"/>
      <c r="G394" s="113"/>
      <c r="H394" s="402"/>
    </row>
    <row r="395" spans="1:8" s="17" customFormat="1">
      <c r="A395" s="727"/>
      <c r="B395" s="95"/>
      <c r="C395" s="85"/>
      <c r="D395" s="86"/>
      <c r="E395" s="87"/>
      <c r="F395" s="92"/>
      <c r="G395" s="113"/>
      <c r="H395" s="402"/>
    </row>
    <row r="396" spans="1:8" s="17" customFormat="1">
      <c r="A396" s="727"/>
      <c r="B396" s="95"/>
      <c r="C396" s="85"/>
      <c r="D396" s="86"/>
      <c r="E396" s="87"/>
      <c r="F396" s="92"/>
      <c r="G396" s="113"/>
      <c r="H396" s="402"/>
    </row>
    <row r="397" spans="1:8" s="17" customFormat="1">
      <c r="A397" s="727"/>
      <c r="B397" s="95"/>
      <c r="C397" s="85"/>
      <c r="D397" s="86"/>
      <c r="E397" s="87"/>
      <c r="F397" s="92"/>
      <c r="G397" s="113"/>
      <c r="H397" s="402"/>
    </row>
    <row r="398" spans="1:8" s="17" customFormat="1">
      <c r="A398" s="727"/>
      <c r="B398" s="95"/>
      <c r="C398" s="85"/>
      <c r="D398" s="86"/>
      <c r="E398" s="87"/>
      <c r="F398" s="92"/>
      <c r="G398" s="113"/>
      <c r="H398" s="402"/>
    </row>
    <row r="399" spans="1:8" s="17" customFormat="1">
      <c r="A399" s="727"/>
      <c r="B399" s="95"/>
      <c r="C399" s="85"/>
      <c r="D399" s="86"/>
      <c r="E399" s="87"/>
      <c r="F399" s="92"/>
      <c r="G399" s="113"/>
      <c r="H399" s="402"/>
    </row>
    <row r="400" spans="1:8" s="17" customFormat="1">
      <c r="A400" s="727"/>
      <c r="B400" s="95"/>
      <c r="C400" s="85"/>
      <c r="D400" s="86"/>
      <c r="E400" s="87"/>
      <c r="F400" s="92"/>
      <c r="G400" s="113"/>
      <c r="H400" s="402"/>
    </row>
    <row r="401" spans="1:8" s="17" customFormat="1">
      <c r="A401" s="727"/>
      <c r="B401" s="95"/>
      <c r="C401" s="85"/>
      <c r="D401" s="86"/>
      <c r="E401" s="87"/>
      <c r="F401" s="92"/>
      <c r="G401" s="113"/>
      <c r="H401" s="402"/>
    </row>
    <row r="402" spans="1:8" s="17" customFormat="1">
      <c r="A402" s="727"/>
      <c r="B402" s="95"/>
      <c r="C402" s="85"/>
      <c r="D402" s="86"/>
      <c r="E402" s="87"/>
      <c r="F402" s="92"/>
      <c r="G402" s="113"/>
      <c r="H402" s="402"/>
    </row>
    <row r="403" spans="1:8" s="17" customFormat="1">
      <c r="A403" s="727"/>
      <c r="B403" s="95"/>
      <c r="C403" s="85"/>
      <c r="D403" s="86"/>
      <c r="E403" s="87"/>
      <c r="F403" s="92"/>
      <c r="G403" s="113"/>
      <c r="H403" s="402"/>
    </row>
    <row r="404" spans="1:8" s="17" customFormat="1">
      <c r="A404" s="727"/>
      <c r="B404" s="95"/>
      <c r="C404" s="85"/>
      <c r="D404" s="86"/>
      <c r="E404" s="87"/>
      <c r="F404" s="92"/>
      <c r="G404" s="113"/>
      <c r="H404" s="402"/>
    </row>
    <row r="405" spans="1:8" s="17" customFormat="1">
      <c r="A405" s="727"/>
      <c r="B405" s="95"/>
      <c r="C405" s="85"/>
      <c r="D405" s="86"/>
      <c r="E405" s="87"/>
      <c r="F405" s="92"/>
      <c r="G405" s="113"/>
      <c r="H405" s="402"/>
    </row>
    <row r="406" spans="1:8" s="17" customFormat="1">
      <c r="A406" s="727"/>
      <c r="B406" s="95"/>
      <c r="C406" s="85"/>
      <c r="D406" s="86"/>
      <c r="E406" s="87"/>
      <c r="F406" s="92"/>
      <c r="G406" s="113"/>
      <c r="H406" s="402"/>
    </row>
    <row r="407" spans="1:8" s="17" customFormat="1">
      <c r="A407" s="727"/>
      <c r="B407" s="95"/>
      <c r="C407" s="85"/>
      <c r="D407" s="86"/>
      <c r="E407" s="87"/>
      <c r="F407" s="92"/>
      <c r="G407" s="113"/>
      <c r="H407" s="402"/>
    </row>
    <row r="408" spans="1:8" s="17" customFormat="1">
      <c r="A408" s="727"/>
      <c r="B408" s="95"/>
      <c r="C408" s="85"/>
      <c r="D408" s="86"/>
      <c r="E408" s="87"/>
      <c r="F408" s="92"/>
      <c r="G408" s="113"/>
      <c r="H408" s="402"/>
    </row>
    <row r="409" spans="1:8" s="17" customFormat="1">
      <c r="A409" s="727"/>
      <c r="B409" s="95"/>
      <c r="C409" s="85"/>
      <c r="D409" s="86"/>
      <c r="E409" s="87"/>
      <c r="F409" s="92"/>
      <c r="G409" s="113"/>
      <c r="H409" s="402"/>
    </row>
    <row r="410" spans="1:8" s="17" customFormat="1">
      <c r="A410" s="727"/>
      <c r="B410" s="95"/>
      <c r="C410" s="85"/>
      <c r="D410" s="86"/>
      <c r="E410" s="87"/>
      <c r="F410" s="92"/>
      <c r="G410" s="113"/>
      <c r="H410" s="402"/>
    </row>
    <row r="411" spans="1:8" s="17" customFormat="1">
      <c r="A411" s="727"/>
      <c r="B411" s="95"/>
      <c r="C411" s="85"/>
      <c r="D411" s="86"/>
      <c r="E411" s="87"/>
      <c r="F411" s="92"/>
      <c r="G411" s="113"/>
      <c r="H411" s="402"/>
    </row>
    <row r="412" spans="1:8" s="17" customFormat="1">
      <c r="A412" s="727"/>
      <c r="B412" s="95"/>
      <c r="C412" s="85"/>
      <c r="D412" s="86"/>
      <c r="E412" s="87"/>
      <c r="F412" s="92"/>
      <c r="G412" s="113"/>
      <c r="H412" s="402"/>
    </row>
    <row r="413" spans="1:8" s="17" customFormat="1">
      <c r="A413" s="727"/>
      <c r="B413" s="95"/>
      <c r="C413" s="85"/>
      <c r="D413" s="86"/>
      <c r="E413" s="87"/>
      <c r="F413" s="92"/>
      <c r="G413" s="113"/>
      <c r="H413" s="402"/>
    </row>
    <row r="414" spans="1:8" s="17" customFormat="1">
      <c r="A414" s="727"/>
      <c r="B414" s="95"/>
      <c r="C414" s="85"/>
      <c r="D414" s="86"/>
      <c r="E414" s="87"/>
      <c r="F414" s="92"/>
      <c r="G414" s="113"/>
      <c r="H414" s="402"/>
    </row>
    <row r="415" spans="1:8" s="17" customFormat="1">
      <c r="A415" s="727"/>
      <c r="B415" s="95"/>
      <c r="C415" s="85"/>
      <c r="D415" s="86"/>
      <c r="E415" s="87"/>
      <c r="F415" s="92"/>
      <c r="G415" s="113"/>
      <c r="H415" s="402"/>
    </row>
    <row r="416" spans="1:8" s="17" customFormat="1">
      <c r="A416" s="727"/>
      <c r="B416" s="95"/>
      <c r="C416" s="85"/>
      <c r="D416" s="86"/>
      <c r="E416" s="87"/>
      <c r="F416" s="92"/>
      <c r="G416" s="113"/>
      <c r="H416" s="402"/>
    </row>
    <row r="417" spans="1:8" s="17" customFormat="1">
      <c r="A417" s="727"/>
      <c r="B417" s="95"/>
      <c r="C417" s="85"/>
      <c r="D417" s="86"/>
      <c r="E417" s="87"/>
      <c r="F417" s="92"/>
      <c r="G417" s="113"/>
      <c r="H417" s="402"/>
    </row>
    <row r="418" spans="1:8" s="17" customFormat="1">
      <c r="A418" s="727"/>
      <c r="B418" s="95"/>
      <c r="C418" s="85"/>
      <c r="D418" s="86"/>
      <c r="E418" s="87"/>
      <c r="F418" s="92"/>
      <c r="G418" s="113"/>
      <c r="H418" s="402"/>
    </row>
    <row r="419" spans="1:8" s="17" customFormat="1">
      <c r="A419" s="727"/>
      <c r="B419" s="95"/>
      <c r="C419" s="85"/>
      <c r="D419" s="86"/>
      <c r="E419" s="87"/>
      <c r="F419" s="92"/>
      <c r="G419" s="113"/>
      <c r="H419" s="402"/>
    </row>
    <row r="420" spans="1:8" s="17" customFormat="1">
      <c r="A420" s="727"/>
      <c r="B420" s="95"/>
      <c r="C420" s="85"/>
      <c r="D420" s="86"/>
      <c r="E420" s="87"/>
      <c r="F420" s="92"/>
      <c r="G420" s="113"/>
      <c r="H420" s="402"/>
    </row>
    <row r="421" spans="1:8" s="17" customFormat="1">
      <c r="A421" s="727"/>
      <c r="B421" s="95"/>
      <c r="C421" s="85"/>
      <c r="D421" s="86"/>
      <c r="E421" s="87"/>
      <c r="F421" s="92"/>
      <c r="G421" s="113"/>
      <c r="H421" s="402"/>
    </row>
    <row r="422" spans="1:8" s="17" customFormat="1">
      <c r="A422" s="727"/>
      <c r="B422" s="95"/>
      <c r="C422" s="85"/>
      <c r="D422" s="86"/>
      <c r="E422" s="87"/>
      <c r="F422" s="92"/>
      <c r="G422" s="113"/>
      <c r="H422" s="402"/>
    </row>
    <row r="423" spans="1:8" s="17" customFormat="1">
      <c r="A423" s="727"/>
      <c r="B423" s="95"/>
      <c r="C423" s="85"/>
      <c r="D423" s="86"/>
      <c r="E423" s="87"/>
      <c r="F423" s="92"/>
      <c r="G423" s="113"/>
      <c r="H423" s="402"/>
    </row>
    <row r="424" spans="1:8" s="17" customFormat="1">
      <c r="A424" s="727"/>
      <c r="B424" s="95"/>
      <c r="C424" s="85"/>
      <c r="D424" s="86"/>
      <c r="E424" s="87"/>
      <c r="F424" s="92"/>
      <c r="G424" s="113"/>
      <c r="H424" s="402"/>
    </row>
    <row r="425" spans="1:8" s="17" customFormat="1">
      <c r="A425" s="727"/>
      <c r="B425" s="95"/>
      <c r="C425" s="85"/>
      <c r="D425" s="86"/>
      <c r="E425" s="87"/>
      <c r="F425" s="92"/>
      <c r="G425" s="113"/>
      <c r="H425" s="402"/>
    </row>
    <row r="426" spans="1:8" s="17" customFormat="1">
      <c r="A426" s="727"/>
      <c r="B426" s="95"/>
      <c r="C426" s="85"/>
      <c r="D426" s="86"/>
      <c r="E426" s="87"/>
      <c r="F426" s="92"/>
      <c r="G426" s="113"/>
      <c r="H426" s="402"/>
    </row>
    <row r="427" spans="1:8" s="17" customFormat="1">
      <c r="A427" s="727"/>
      <c r="B427" s="95"/>
      <c r="C427" s="85"/>
      <c r="D427" s="86"/>
      <c r="E427" s="87"/>
      <c r="F427" s="92"/>
      <c r="G427" s="113"/>
      <c r="H427" s="402"/>
    </row>
    <row r="428" spans="1:8" s="17" customFormat="1">
      <c r="A428" s="727"/>
      <c r="B428" s="95"/>
      <c r="C428" s="85"/>
      <c r="D428" s="86"/>
      <c r="E428" s="87"/>
      <c r="F428" s="92"/>
      <c r="G428" s="113"/>
      <c r="H428" s="402"/>
    </row>
    <row r="429" spans="1:8" s="17" customFormat="1">
      <c r="A429" s="727"/>
      <c r="B429" s="95"/>
      <c r="C429" s="85"/>
      <c r="D429" s="86"/>
      <c r="E429" s="87"/>
      <c r="F429" s="92"/>
      <c r="G429" s="113"/>
      <c r="H429" s="402"/>
    </row>
    <row r="430" spans="1:8" s="17" customFormat="1">
      <c r="A430" s="727"/>
      <c r="B430" s="95"/>
      <c r="C430" s="85"/>
      <c r="D430" s="86"/>
      <c r="E430" s="87"/>
      <c r="F430" s="92"/>
      <c r="G430" s="113"/>
      <c r="H430" s="402"/>
    </row>
    <row r="431" spans="1:8" s="17" customFormat="1">
      <c r="A431" s="727"/>
      <c r="B431" s="95"/>
      <c r="C431" s="85"/>
      <c r="D431" s="86"/>
      <c r="E431" s="87"/>
      <c r="F431" s="92"/>
      <c r="G431" s="113"/>
      <c r="H431" s="402"/>
    </row>
    <row r="432" spans="1:8" s="17" customFormat="1">
      <c r="A432" s="727"/>
      <c r="B432" s="95"/>
      <c r="C432" s="85"/>
      <c r="D432" s="86"/>
      <c r="E432" s="87"/>
      <c r="F432" s="92"/>
      <c r="G432" s="113"/>
      <c r="H432" s="402"/>
    </row>
    <row r="433" spans="1:8" s="17" customFormat="1">
      <c r="A433" s="727"/>
      <c r="B433" s="95"/>
      <c r="C433" s="85"/>
      <c r="D433" s="86"/>
      <c r="E433" s="87"/>
      <c r="F433" s="92"/>
      <c r="G433" s="113"/>
      <c r="H433" s="402"/>
    </row>
    <row r="434" spans="1:8" s="17" customFormat="1">
      <c r="A434" s="727"/>
      <c r="B434" s="95"/>
      <c r="C434" s="85"/>
      <c r="D434" s="86"/>
      <c r="E434" s="87"/>
      <c r="F434" s="92"/>
      <c r="G434" s="113"/>
      <c r="H434" s="402"/>
    </row>
    <row r="435" spans="1:8" s="17" customFormat="1">
      <c r="A435" s="727"/>
      <c r="B435" s="95"/>
      <c r="C435" s="85"/>
      <c r="D435" s="86"/>
      <c r="E435" s="87"/>
      <c r="F435" s="92"/>
      <c r="G435" s="113"/>
      <c r="H435" s="402"/>
    </row>
    <row r="436" spans="1:8" s="17" customFormat="1">
      <c r="A436" s="727"/>
      <c r="B436" s="95"/>
      <c r="C436" s="85"/>
      <c r="D436" s="86"/>
      <c r="E436" s="87"/>
      <c r="F436" s="92"/>
      <c r="G436" s="113"/>
      <c r="H436" s="402"/>
    </row>
    <row r="437" spans="1:8" s="17" customFormat="1">
      <c r="A437" s="727"/>
      <c r="B437" s="95"/>
      <c r="C437" s="85"/>
      <c r="D437" s="86"/>
      <c r="E437" s="87"/>
      <c r="F437" s="92"/>
      <c r="G437" s="113"/>
      <c r="H437" s="402"/>
    </row>
    <row r="438" spans="1:8" s="17" customFormat="1">
      <c r="A438" s="727"/>
      <c r="B438" s="95"/>
      <c r="C438" s="85"/>
      <c r="D438" s="86"/>
      <c r="E438" s="87"/>
      <c r="F438" s="92"/>
      <c r="G438" s="113"/>
      <c r="H438" s="402"/>
    </row>
    <row r="439" spans="1:8" s="17" customFormat="1">
      <c r="A439" s="727"/>
      <c r="B439" s="95"/>
      <c r="C439" s="85"/>
      <c r="D439" s="86"/>
      <c r="E439" s="87"/>
      <c r="F439" s="92"/>
      <c r="G439" s="113"/>
      <c r="H439" s="402"/>
    </row>
    <row r="440" spans="1:8" s="17" customFormat="1">
      <c r="A440" s="727"/>
      <c r="B440" s="95"/>
      <c r="C440" s="85"/>
      <c r="D440" s="86"/>
      <c r="E440" s="87"/>
      <c r="F440" s="92"/>
      <c r="G440" s="113"/>
      <c r="H440" s="402"/>
    </row>
    <row r="441" spans="1:8" s="17" customFormat="1">
      <c r="A441" s="727"/>
      <c r="B441" s="95"/>
      <c r="C441" s="85"/>
      <c r="D441" s="86"/>
      <c r="E441" s="87"/>
      <c r="F441" s="92"/>
      <c r="G441" s="113"/>
      <c r="H441" s="402"/>
    </row>
    <row r="442" spans="1:8" s="17" customFormat="1">
      <c r="A442" s="727"/>
      <c r="B442" s="95"/>
      <c r="C442" s="85"/>
      <c r="D442" s="86"/>
      <c r="E442" s="87"/>
      <c r="F442" s="92"/>
      <c r="G442" s="113"/>
      <c r="H442" s="402"/>
    </row>
    <row r="443" spans="1:8" s="17" customFormat="1">
      <c r="A443" s="727"/>
      <c r="B443" s="95"/>
      <c r="C443" s="85"/>
      <c r="D443" s="86"/>
      <c r="E443" s="87"/>
      <c r="F443" s="92"/>
      <c r="G443" s="113"/>
      <c r="H443" s="402"/>
    </row>
    <row r="444" spans="1:8" s="17" customFormat="1">
      <c r="A444" s="727"/>
      <c r="B444" s="95"/>
      <c r="C444" s="85"/>
      <c r="D444" s="86"/>
      <c r="E444" s="87"/>
      <c r="F444" s="92"/>
      <c r="G444" s="113"/>
      <c r="H444" s="402"/>
    </row>
    <row r="445" spans="1:8" s="17" customFormat="1">
      <c r="A445" s="727"/>
      <c r="B445" s="95"/>
      <c r="C445" s="85"/>
      <c r="D445" s="86"/>
      <c r="E445" s="87"/>
      <c r="F445" s="92"/>
      <c r="G445" s="113"/>
      <c r="H445" s="402"/>
    </row>
    <row r="446" spans="1:8" s="17" customFormat="1">
      <c r="A446" s="727"/>
      <c r="B446" s="95"/>
      <c r="C446" s="85"/>
      <c r="D446" s="86"/>
      <c r="E446" s="87"/>
      <c r="F446" s="92"/>
      <c r="G446" s="113"/>
      <c r="H446" s="402"/>
    </row>
    <row r="447" spans="1:8" s="17" customFormat="1">
      <c r="A447" s="727"/>
      <c r="B447" s="95"/>
      <c r="C447" s="85"/>
      <c r="D447" s="86"/>
      <c r="E447" s="87"/>
      <c r="F447" s="92"/>
      <c r="G447" s="113"/>
      <c r="H447" s="402"/>
    </row>
    <row r="448" spans="1:8" s="17" customFormat="1">
      <c r="A448" s="727"/>
      <c r="B448" s="95"/>
      <c r="C448" s="85"/>
      <c r="D448" s="86"/>
      <c r="E448" s="87"/>
      <c r="F448" s="92"/>
      <c r="G448" s="113"/>
      <c r="H448" s="402"/>
    </row>
    <row r="449" spans="1:8" s="17" customFormat="1">
      <c r="A449" s="727"/>
      <c r="B449" s="95"/>
      <c r="C449" s="85"/>
      <c r="D449" s="86"/>
      <c r="E449" s="87"/>
      <c r="F449" s="92"/>
      <c r="G449" s="113"/>
      <c r="H449" s="402"/>
    </row>
    <row r="450" spans="1:8" s="17" customFormat="1">
      <c r="A450" s="727"/>
      <c r="B450" s="95"/>
      <c r="C450" s="85"/>
      <c r="D450" s="86"/>
      <c r="E450" s="87"/>
      <c r="F450" s="92"/>
      <c r="G450" s="113"/>
      <c r="H450" s="402"/>
    </row>
    <row r="451" spans="1:8" s="17" customFormat="1">
      <c r="A451" s="727"/>
      <c r="B451" s="95"/>
      <c r="C451" s="85"/>
      <c r="D451" s="86"/>
      <c r="E451" s="87"/>
      <c r="F451" s="92"/>
      <c r="G451" s="113"/>
      <c r="H451" s="402"/>
    </row>
    <row r="452" spans="1:8" s="17" customFormat="1">
      <c r="A452" s="727"/>
      <c r="B452" s="95"/>
      <c r="C452" s="85"/>
      <c r="D452" s="86"/>
      <c r="E452" s="87"/>
      <c r="F452" s="92"/>
      <c r="G452" s="113"/>
      <c r="H452" s="402"/>
    </row>
    <row r="453" spans="1:8" s="17" customFormat="1">
      <c r="A453" s="727"/>
      <c r="B453" s="95"/>
      <c r="C453" s="85"/>
      <c r="D453" s="86"/>
      <c r="E453" s="87"/>
      <c r="F453" s="92"/>
      <c r="G453" s="113"/>
      <c r="H453" s="402"/>
    </row>
    <row r="454" spans="1:8" s="17" customFormat="1">
      <c r="A454" s="727"/>
      <c r="B454" s="95"/>
      <c r="C454" s="85"/>
      <c r="D454" s="86"/>
      <c r="E454" s="87"/>
      <c r="F454" s="92"/>
      <c r="G454" s="113"/>
      <c r="H454" s="402"/>
    </row>
    <row r="455" spans="1:8" s="17" customFormat="1">
      <c r="A455" s="727"/>
      <c r="B455" s="95"/>
      <c r="C455" s="85"/>
      <c r="D455" s="86"/>
      <c r="E455" s="87"/>
      <c r="F455" s="92"/>
      <c r="G455" s="113"/>
      <c r="H455" s="402"/>
    </row>
    <row r="456" spans="1:8" s="17" customFormat="1">
      <c r="A456" s="727"/>
      <c r="B456" s="95"/>
      <c r="C456" s="85"/>
      <c r="D456" s="86"/>
      <c r="E456" s="87"/>
      <c r="F456" s="92"/>
      <c r="G456" s="113"/>
      <c r="H456" s="402"/>
    </row>
    <row r="457" spans="1:8" s="17" customFormat="1">
      <c r="A457" s="727"/>
      <c r="B457" s="95"/>
      <c r="C457" s="85"/>
      <c r="D457" s="86"/>
      <c r="E457" s="87"/>
      <c r="F457" s="92"/>
      <c r="G457" s="113"/>
      <c r="H457" s="402"/>
    </row>
    <row r="458" spans="1:8" s="17" customFormat="1">
      <c r="A458" s="727"/>
      <c r="B458" s="95"/>
      <c r="C458" s="85"/>
      <c r="D458" s="86"/>
      <c r="E458" s="87"/>
      <c r="F458" s="92"/>
      <c r="G458" s="113"/>
      <c r="H458" s="402"/>
    </row>
    <row r="459" spans="1:8" s="17" customFormat="1">
      <c r="A459" s="727"/>
      <c r="B459" s="95"/>
      <c r="C459" s="85"/>
      <c r="D459" s="86"/>
      <c r="E459" s="87"/>
      <c r="F459" s="92"/>
      <c r="G459" s="113"/>
      <c r="H459" s="402"/>
    </row>
    <row r="460" spans="1:8" s="17" customFormat="1">
      <c r="A460" s="727"/>
      <c r="B460" s="95"/>
      <c r="C460" s="85"/>
      <c r="D460" s="86"/>
      <c r="E460" s="87"/>
      <c r="F460" s="92"/>
      <c r="G460" s="113"/>
      <c r="H460" s="402"/>
    </row>
    <row r="461" spans="1:8" s="17" customFormat="1">
      <c r="A461" s="727"/>
      <c r="B461" s="95"/>
      <c r="C461" s="85"/>
      <c r="D461" s="86"/>
      <c r="E461" s="87"/>
      <c r="F461" s="92"/>
      <c r="G461" s="113"/>
      <c r="H461" s="402"/>
    </row>
    <row r="462" spans="1:8" s="17" customFormat="1">
      <c r="A462" s="727"/>
      <c r="B462" s="95"/>
      <c r="C462" s="85"/>
      <c r="D462" s="86"/>
      <c r="E462" s="87"/>
      <c r="F462" s="92"/>
      <c r="G462" s="113"/>
      <c r="H462" s="402"/>
    </row>
    <row r="463" spans="1:8" s="17" customFormat="1">
      <c r="A463" s="727"/>
      <c r="B463" s="95"/>
      <c r="C463" s="85"/>
      <c r="D463" s="86"/>
      <c r="E463" s="87"/>
      <c r="F463" s="92"/>
      <c r="G463" s="113"/>
      <c r="H463" s="402"/>
    </row>
    <row r="464" spans="1:8" s="17" customFormat="1">
      <c r="A464" s="727"/>
      <c r="B464" s="95"/>
      <c r="C464" s="85"/>
      <c r="D464" s="86"/>
      <c r="E464" s="87"/>
      <c r="F464" s="92"/>
      <c r="G464" s="113"/>
      <c r="H464" s="402"/>
    </row>
    <row r="465" spans="1:8" s="17" customFormat="1">
      <c r="A465" s="727"/>
      <c r="B465" s="95"/>
      <c r="C465" s="85"/>
      <c r="D465" s="86"/>
      <c r="E465" s="87"/>
      <c r="F465" s="92"/>
      <c r="G465" s="113"/>
      <c r="H465" s="402"/>
    </row>
    <row r="466" spans="1:8" s="17" customFormat="1">
      <c r="A466" s="727"/>
      <c r="B466" s="95"/>
      <c r="C466" s="85"/>
      <c r="D466" s="86"/>
      <c r="E466" s="87"/>
      <c r="F466" s="92"/>
      <c r="G466" s="113"/>
      <c r="H466" s="402"/>
    </row>
    <row r="467" spans="1:8" s="17" customFormat="1">
      <c r="A467" s="727"/>
      <c r="B467" s="95"/>
      <c r="C467" s="85"/>
      <c r="D467" s="86"/>
      <c r="E467" s="87"/>
      <c r="F467" s="92"/>
      <c r="G467" s="113"/>
      <c r="H467" s="402"/>
    </row>
    <row r="468" spans="1:8" s="17" customFormat="1">
      <c r="A468" s="727"/>
      <c r="B468" s="95"/>
      <c r="C468" s="85"/>
      <c r="D468" s="86"/>
      <c r="E468" s="87"/>
      <c r="F468" s="92"/>
      <c r="G468" s="113"/>
      <c r="H468" s="402"/>
    </row>
    <row r="469" spans="1:8" s="17" customFormat="1">
      <c r="A469" s="727"/>
      <c r="B469" s="95"/>
      <c r="C469" s="85"/>
      <c r="D469" s="86"/>
      <c r="E469" s="87"/>
      <c r="F469" s="92"/>
      <c r="G469" s="113"/>
      <c r="H469" s="402"/>
    </row>
    <row r="470" spans="1:8" s="17" customFormat="1">
      <c r="A470" s="727"/>
      <c r="B470" s="95"/>
      <c r="C470" s="85"/>
      <c r="D470" s="86"/>
      <c r="E470" s="87"/>
      <c r="F470" s="92"/>
      <c r="G470" s="113"/>
      <c r="H470" s="402"/>
    </row>
    <row r="471" spans="1:8" s="17" customFormat="1">
      <c r="A471" s="727"/>
      <c r="B471" s="95"/>
      <c r="C471" s="85"/>
      <c r="D471" s="86"/>
      <c r="E471" s="87"/>
      <c r="F471" s="92"/>
      <c r="G471" s="113"/>
      <c r="H471" s="402"/>
    </row>
    <row r="472" spans="1:8" s="17" customFormat="1">
      <c r="A472" s="727"/>
      <c r="B472" s="95"/>
      <c r="C472" s="85"/>
      <c r="D472" s="86"/>
      <c r="E472" s="87"/>
      <c r="F472" s="92"/>
      <c r="G472" s="113"/>
      <c r="H472" s="402"/>
    </row>
    <row r="473" spans="1:8" s="17" customFormat="1">
      <c r="A473" s="727"/>
      <c r="B473" s="95"/>
      <c r="C473" s="85"/>
      <c r="D473" s="86"/>
      <c r="E473" s="87"/>
      <c r="F473" s="92"/>
      <c r="G473" s="113"/>
      <c r="H473" s="402"/>
    </row>
    <row r="474" spans="1:8" s="17" customFormat="1">
      <c r="A474" s="727"/>
      <c r="B474" s="95"/>
      <c r="C474" s="85"/>
      <c r="D474" s="86"/>
      <c r="E474" s="87"/>
      <c r="F474" s="92"/>
      <c r="G474" s="113"/>
      <c r="H474" s="402"/>
    </row>
    <row r="475" spans="1:8" s="17" customFormat="1">
      <c r="A475" s="727"/>
      <c r="B475" s="95"/>
      <c r="C475" s="85"/>
      <c r="D475" s="86"/>
      <c r="E475" s="87"/>
      <c r="F475" s="92"/>
      <c r="G475" s="113"/>
      <c r="H475" s="402"/>
    </row>
    <row r="476" spans="1:8" s="17" customFormat="1">
      <c r="A476" s="727"/>
      <c r="B476" s="95"/>
      <c r="C476" s="85"/>
      <c r="D476" s="86"/>
      <c r="E476" s="87"/>
      <c r="F476" s="92"/>
      <c r="G476" s="113"/>
      <c r="H476" s="402"/>
    </row>
    <row r="477" spans="1:8" s="17" customFormat="1">
      <c r="A477" s="727"/>
      <c r="B477" s="95"/>
      <c r="C477" s="85"/>
      <c r="D477" s="86"/>
      <c r="E477" s="87"/>
      <c r="F477" s="92"/>
      <c r="G477" s="113"/>
      <c r="H477" s="402"/>
    </row>
    <row r="478" spans="1:8" s="17" customFormat="1">
      <c r="A478" s="727"/>
      <c r="B478" s="95"/>
      <c r="C478" s="85"/>
      <c r="D478" s="86"/>
      <c r="E478" s="87"/>
      <c r="F478" s="92"/>
      <c r="G478" s="113"/>
      <c r="H478" s="402"/>
    </row>
    <row r="479" spans="1:8" s="17" customFormat="1">
      <c r="A479" s="727"/>
      <c r="B479" s="95"/>
      <c r="C479" s="85"/>
      <c r="D479" s="86"/>
      <c r="E479" s="87"/>
      <c r="F479" s="92"/>
      <c r="G479" s="113"/>
      <c r="H479" s="402"/>
    </row>
    <row r="480" spans="1:8" s="17" customFormat="1">
      <c r="A480" s="727"/>
      <c r="B480" s="95"/>
      <c r="C480" s="85"/>
      <c r="D480" s="86"/>
      <c r="E480" s="87"/>
      <c r="F480" s="92"/>
      <c r="G480" s="113"/>
      <c r="H480" s="402"/>
    </row>
    <row r="481" spans="1:8" s="17" customFormat="1">
      <c r="A481" s="727"/>
      <c r="B481" s="14"/>
      <c r="C481" s="42"/>
      <c r="D481" s="18"/>
      <c r="E481" s="19"/>
      <c r="F481" s="15"/>
      <c r="G481" s="21"/>
      <c r="H481" s="402"/>
    </row>
    <row r="482" spans="1:8" s="17" customFormat="1">
      <c r="A482" s="727"/>
      <c r="B482" s="14"/>
      <c r="C482" s="42"/>
      <c r="D482" s="18"/>
      <c r="E482" s="19"/>
      <c r="F482" s="15"/>
      <c r="G482" s="21"/>
      <c r="H482" s="402"/>
    </row>
    <row r="483" spans="1:8" s="17" customFormat="1">
      <c r="A483" s="727"/>
      <c r="B483" s="14"/>
      <c r="C483" s="42"/>
      <c r="D483" s="18"/>
      <c r="E483" s="19"/>
      <c r="F483" s="15"/>
      <c r="G483" s="21"/>
      <c r="H483" s="402"/>
    </row>
    <row r="484" spans="1:8" s="17" customFormat="1">
      <c r="A484" s="727"/>
      <c r="B484" s="14"/>
      <c r="C484" s="42"/>
      <c r="D484" s="18"/>
      <c r="E484" s="19"/>
      <c r="F484" s="15"/>
      <c r="G484" s="21"/>
      <c r="H484" s="402"/>
    </row>
    <row r="485" spans="1:8" s="17" customFormat="1">
      <c r="A485" s="727"/>
      <c r="B485" s="14"/>
      <c r="C485" s="42"/>
      <c r="D485" s="18"/>
      <c r="E485" s="19"/>
      <c r="F485" s="15"/>
      <c r="G485" s="21"/>
      <c r="H485" s="402"/>
    </row>
    <row r="486" spans="1:8" s="17" customFormat="1">
      <c r="A486" s="727"/>
      <c r="B486" s="14"/>
      <c r="C486" s="42"/>
      <c r="D486" s="18"/>
      <c r="E486" s="19"/>
      <c r="F486" s="15"/>
      <c r="G486" s="21"/>
      <c r="H486" s="402"/>
    </row>
    <row r="487" spans="1:8" s="17" customFormat="1">
      <c r="A487" s="727"/>
      <c r="B487" s="14"/>
      <c r="C487" s="42"/>
      <c r="D487" s="18"/>
      <c r="E487" s="19"/>
      <c r="F487" s="15"/>
      <c r="G487" s="21"/>
      <c r="H487" s="402"/>
    </row>
    <row r="488" spans="1:8" s="17" customFormat="1">
      <c r="A488" s="727"/>
      <c r="B488" s="14"/>
      <c r="C488" s="42"/>
      <c r="D488" s="18"/>
      <c r="E488" s="19"/>
      <c r="F488" s="15"/>
      <c r="G488" s="21"/>
      <c r="H488" s="402"/>
    </row>
    <row r="489" spans="1:8" s="17" customFormat="1">
      <c r="A489" s="727"/>
      <c r="B489" s="14"/>
      <c r="C489" s="42"/>
      <c r="D489" s="18"/>
      <c r="E489" s="19"/>
      <c r="F489" s="15"/>
      <c r="G489" s="21"/>
      <c r="H489" s="402"/>
    </row>
    <row r="490" spans="1:8" s="17" customFormat="1">
      <c r="A490" s="727"/>
      <c r="B490" s="14"/>
      <c r="C490" s="42"/>
      <c r="D490" s="18"/>
      <c r="E490" s="19"/>
      <c r="F490" s="15"/>
      <c r="G490" s="21"/>
      <c r="H490" s="402"/>
    </row>
    <row r="491" spans="1:8" s="17" customFormat="1">
      <c r="A491" s="727"/>
      <c r="B491" s="14"/>
      <c r="C491" s="42"/>
      <c r="D491" s="18"/>
      <c r="E491" s="19"/>
      <c r="F491" s="15"/>
      <c r="G491" s="21"/>
      <c r="H491" s="402"/>
    </row>
    <row r="492" spans="1:8" s="17" customFormat="1">
      <c r="A492" s="727"/>
      <c r="B492" s="14"/>
      <c r="C492" s="42"/>
      <c r="D492" s="18"/>
      <c r="E492" s="19"/>
      <c r="F492" s="15"/>
      <c r="G492" s="21"/>
      <c r="H492" s="402"/>
    </row>
    <row r="493" spans="1:8" s="17" customFormat="1">
      <c r="A493" s="727"/>
      <c r="B493" s="14"/>
      <c r="C493" s="42"/>
      <c r="D493" s="18"/>
      <c r="E493" s="19"/>
      <c r="F493" s="15"/>
      <c r="G493" s="21"/>
      <c r="H493" s="402"/>
    </row>
    <row r="494" spans="1:8" s="17" customFormat="1">
      <c r="A494" s="727"/>
      <c r="B494" s="14"/>
      <c r="C494" s="42"/>
      <c r="D494" s="18"/>
      <c r="E494" s="19"/>
      <c r="F494" s="15"/>
      <c r="G494" s="21"/>
      <c r="H494" s="402"/>
    </row>
    <row r="495" spans="1:8" s="17" customFormat="1">
      <c r="A495" s="727"/>
      <c r="B495" s="14"/>
      <c r="C495" s="42"/>
      <c r="D495" s="18"/>
      <c r="E495" s="19"/>
      <c r="F495" s="15"/>
      <c r="G495" s="21"/>
      <c r="H495" s="402"/>
    </row>
    <row r="496" spans="1:8" s="17" customFormat="1">
      <c r="A496" s="727"/>
      <c r="B496" s="14"/>
      <c r="C496" s="42"/>
      <c r="D496" s="18"/>
      <c r="E496" s="19"/>
      <c r="F496" s="15"/>
      <c r="G496" s="21"/>
      <c r="H496" s="402"/>
    </row>
    <row r="497" spans="1:8" s="17" customFormat="1">
      <c r="A497" s="727"/>
      <c r="B497" s="14"/>
      <c r="C497" s="42"/>
      <c r="D497" s="18"/>
      <c r="E497" s="19"/>
      <c r="F497" s="15"/>
      <c r="G497" s="21"/>
      <c r="H497" s="402"/>
    </row>
    <row r="498" spans="1:8" s="17" customFormat="1">
      <c r="A498" s="727"/>
      <c r="B498" s="14"/>
      <c r="C498" s="42"/>
      <c r="D498" s="18"/>
      <c r="E498" s="19"/>
      <c r="F498" s="15"/>
      <c r="G498" s="21"/>
      <c r="H498" s="402"/>
    </row>
    <row r="499" spans="1:8" s="17" customFormat="1">
      <c r="A499" s="727"/>
      <c r="B499" s="14"/>
      <c r="C499" s="42"/>
      <c r="D499" s="18"/>
      <c r="E499" s="19"/>
      <c r="F499" s="15"/>
      <c r="G499" s="21"/>
      <c r="H499" s="402"/>
    </row>
    <row r="500" spans="1:8" s="17" customFormat="1">
      <c r="A500" s="727"/>
      <c r="B500" s="14"/>
      <c r="C500" s="42"/>
      <c r="D500" s="18"/>
      <c r="E500" s="19"/>
      <c r="F500" s="15"/>
      <c r="G500" s="21"/>
      <c r="H500" s="402"/>
    </row>
    <row r="501" spans="1:8" s="17" customFormat="1">
      <c r="A501" s="727"/>
      <c r="B501" s="14"/>
      <c r="C501" s="42"/>
      <c r="D501" s="18"/>
      <c r="E501" s="19"/>
      <c r="F501" s="15"/>
      <c r="G501" s="21"/>
      <c r="H501" s="402"/>
    </row>
    <row r="502" spans="1:8" s="17" customFormat="1">
      <c r="A502" s="727"/>
      <c r="B502" s="14"/>
      <c r="C502" s="42"/>
      <c r="D502" s="18"/>
      <c r="E502" s="19"/>
      <c r="F502" s="15"/>
      <c r="G502" s="21"/>
      <c r="H502" s="402"/>
    </row>
    <row r="503" spans="1:8" s="17" customFormat="1">
      <c r="A503" s="727"/>
      <c r="B503" s="14"/>
      <c r="C503" s="42"/>
      <c r="D503" s="18"/>
      <c r="E503" s="19"/>
      <c r="F503" s="15"/>
      <c r="G503" s="21"/>
      <c r="H503" s="402"/>
    </row>
    <row r="504" spans="1:8" s="17" customFormat="1">
      <c r="A504" s="727"/>
      <c r="B504" s="14"/>
      <c r="C504" s="42"/>
      <c r="D504" s="18"/>
      <c r="E504" s="19"/>
      <c r="F504" s="15"/>
      <c r="G504" s="21"/>
      <c r="H504" s="402"/>
    </row>
    <row r="505" spans="1:8" s="17" customFormat="1">
      <c r="A505" s="727"/>
      <c r="B505" s="14"/>
      <c r="C505" s="42"/>
      <c r="D505" s="18"/>
      <c r="E505" s="19"/>
      <c r="F505" s="15"/>
      <c r="G505" s="21"/>
      <c r="H505" s="402"/>
    </row>
    <row r="506" spans="1:8" s="17" customFormat="1">
      <c r="A506" s="727"/>
      <c r="B506" s="14"/>
      <c r="C506" s="42"/>
      <c r="D506" s="18"/>
      <c r="E506" s="19"/>
      <c r="F506" s="15"/>
      <c r="G506" s="21"/>
      <c r="H506" s="402"/>
    </row>
    <row r="507" spans="1:8" s="17" customFormat="1">
      <c r="A507" s="727"/>
      <c r="B507" s="14"/>
      <c r="C507" s="42"/>
      <c r="D507" s="18"/>
      <c r="E507" s="19"/>
      <c r="F507" s="15"/>
      <c r="G507" s="21"/>
      <c r="H507" s="402"/>
    </row>
    <row r="508" spans="1:8" s="17" customFormat="1">
      <c r="A508" s="727"/>
      <c r="B508" s="14"/>
      <c r="C508" s="42"/>
      <c r="D508" s="18"/>
      <c r="E508" s="19"/>
      <c r="F508" s="15"/>
      <c r="G508" s="21"/>
      <c r="H508" s="402"/>
    </row>
    <row r="509" spans="1:8" s="17" customFormat="1">
      <c r="A509" s="727"/>
      <c r="B509" s="14"/>
      <c r="C509" s="42"/>
      <c r="D509" s="18"/>
      <c r="E509" s="19"/>
      <c r="F509" s="15"/>
      <c r="G509" s="21"/>
      <c r="H509" s="402"/>
    </row>
    <row r="510" spans="1:8" s="17" customFormat="1">
      <c r="A510" s="727"/>
      <c r="B510" s="14"/>
      <c r="C510" s="42"/>
      <c r="D510" s="18"/>
      <c r="E510" s="19"/>
      <c r="F510" s="15"/>
      <c r="G510" s="21"/>
      <c r="H510" s="402"/>
    </row>
    <row r="511" spans="1:8" s="17" customFormat="1">
      <c r="A511" s="727"/>
      <c r="B511" s="14"/>
      <c r="C511" s="42"/>
      <c r="D511" s="18"/>
      <c r="E511" s="19"/>
      <c r="F511" s="15"/>
      <c r="G511" s="21"/>
      <c r="H511" s="402"/>
    </row>
    <row r="512" spans="1:8" s="17" customFormat="1">
      <c r="A512" s="727"/>
      <c r="B512" s="14"/>
      <c r="C512" s="42"/>
      <c r="D512" s="18"/>
      <c r="E512" s="19"/>
      <c r="F512" s="15"/>
      <c r="G512" s="21"/>
      <c r="H512" s="402"/>
    </row>
    <row r="513" spans="1:8" s="17" customFormat="1">
      <c r="A513" s="727"/>
      <c r="B513" s="14"/>
      <c r="C513" s="42"/>
      <c r="D513" s="18"/>
      <c r="E513" s="19"/>
      <c r="F513" s="15"/>
      <c r="G513" s="21"/>
      <c r="H513" s="402"/>
    </row>
    <row r="514" spans="1:8" s="17" customFormat="1">
      <c r="A514" s="727"/>
      <c r="B514" s="14"/>
      <c r="C514" s="42"/>
      <c r="D514" s="18"/>
      <c r="E514" s="19"/>
      <c r="F514" s="15"/>
      <c r="G514" s="21"/>
      <c r="H514" s="402"/>
    </row>
    <row r="515" spans="1:8" s="17" customFormat="1">
      <c r="A515" s="727"/>
      <c r="B515" s="14"/>
      <c r="C515" s="42"/>
      <c r="D515" s="18"/>
      <c r="E515" s="19"/>
      <c r="F515" s="15"/>
      <c r="G515" s="21"/>
      <c r="H515" s="402"/>
    </row>
    <row r="516" spans="1:8" s="17" customFormat="1">
      <c r="A516" s="727"/>
      <c r="B516" s="14"/>
      <c r="C516" s="42"/>
      <c r="D516" s="18"/>
      <c r="E516" s="19"/>
      <c r="F516" s="15"/>
      <c r="G516" s="21"/>
      <c r="H516" s="402"/>
    </row>
    <row r="517" spans="1:8" s="17" customFormat="1">
      <c r="A517" s="727"/>
      <c r="B517" s="14"/>
      <c r="C517" s="42"/>
      <c r="D517" s="18"/>
      <c r="E517" s="19"/>
      <c r="F517" s="15"/>
      <c r="G517" s="21"/>
      <c r="H517" s="402"/>
    </row>
    <row r="518" spans="1:8" s="17" customFormat="1">
      <c r="A518" s="727"/>
      <c r="B518" s="14"/>
      <c r="C518" s="42"/>
      <c r="D518" s="18"/>
      <c r="E518" s="19"/>
      <c r="F518" s="15"/>
      <c r="G518" s="21"/>
      <c r="H518" s="402"/>
    </row>
    <row r="519" spans="1:8" s="17" customFormat="1">
      <c r="A519" s="727"/>
      <c r="B519" s="14"/>
      <c r="C519" s="42"/>
      <c r="D519" s="18"/>
      <c r="E519" s="19"/>
      <c r="F519" s="15"/>
      <c r="G519" s="21"/>
      <c r="H519" s="402"/>
    </row>
    <row r="520" spans="1:8" s="17" customFormat="1">
      <c r="A520" s="727"/>
      <c r="B520" s="14"/>
      <c r="C520" s="42"/>
      <c r="D520" s="18"/>
      <c r="E520" s="19"/>
      <c r="F520" s="15"/>
      <c r="G520" s="21"/>
      <c r="H520" s="402"/>
    </row>
    <row r="521" spans="1:8" s="17" customFormat="1">
      <c r="A521" s="727"/>
      <c r="B521" s="14"/>
      <c r="C521" s="42"/>
      <c r="D521" s="18"/>
      <c r="E521" s="19"/>
      <c r="F521" s="15"/>
      <c r="G521" s="21"/>
      <c r="H521" s="402"/>
    </row>
    <row r="522" spans="1:8" s="17" customFormat="1">
      <c r="A522" s="727"/>
      <c r="B522" s="14"/>
      <c r="C522" s="42"/>
      <c r="D522" s="18"/>
      <c r="E522" s="19"/>
      <c r="F522" s="15"/>
      <c r="G522" s="21"/>
      <c r="H522" s="402"/>
    </row>
    <row r="523" spans="1:8" s="17" customFormat="1">
      <c r="A523" s="727"/>
      <c r="B523" s="14"/>
      <c r="C523" s="42"/>
      <c r="D523" s="18"/>
      <c r="E523" s="19"/>
      <c r="F523" s="15"/>
      <c r="G523" s="21"/>
      <c r="H523" s="402"/>
    </row>
    <row r="524" spans="1:8" s="17" customFormat="1">
      <c r="A524" s="727"/>
      <c r="B524" s="14"/>
      <c r="C524" s="42"/>
      <c r="D524" s="18"/>
      <c r="E524" s="19"/>
      <c r="F524" s="15"/>
      <c r="G524" s="21"/>
      <c r="H524" s="402"/>
    </row>
    <row r="525" spans="1:8" s="17" customFormat="1">
      <c r="A525" s="727"/>
      <c r="B525" s="14"/>
      <c r="C525" s="42"/>
      <c r="D525" s="18"/>
      <c r="E525" s="19"/>
      <c r="F525" s="15"/>
      <c r="G525" s="21"/>
      <c r="H525" s="402"/>
    </row>
    <row r="526" spans="1:8" s="17" customFormat="1">
      <c r="A526" s="727"/>
      <c r="B526" s="14"/>
      <c r="C526" s="42"/>
      <c r="D526" s="18"/>
      <c r="E526" s="19"/>
      <c r="F526" s="15"/>
      <c r="G526" s="21"/>
      <c r="H526" s="402"/>
    </row>
    <row r="527" spans="1:8" s="17" customFormat="1">
      <c r="A527" s="727"/>
      <c r="B527" s="14"/>
      <c r="C527" s="42"/>
      <c r="D527" s="18"/>
      <c r="E527" s="19"/>
      <c r="F527" s="15"/>
      <c r="G527" s="21"/>
      <c r="H527" s="402"/>
    </row>
    <row r="528" spans="1:8" s="17" customFormat="1">
      <c r="A528" s="727"/>
      <c r="B528" s="14"/>
      <c r="C528" s="42"/>
      <c r="D528" s="18"/>
      <c r="E528" s="19"/>
      <c r="F528" s="15"/>
      <c r="G528" s="21"/>
      <c r="H528" s="402"/>
    </row>
    <row r="529" spans="1:8" s="17" customFormat="1">
      <c r="A529" s="727"/>
      <c r="B529" s="14"/>
      <c r="C529" s="42"/>
      <c r="D529" s="18"/>
      <c r="E529" s="19"/>
      <c r="F529" s="15"/>
      <c r="G529" s="21"/>
      <c r="H529" s="402"/>
    </row>
    <row r="530" spans="1:8" s="17" customFormat="1">
      <c r="A530" s="727"/>
      <c r="B530" s="14"/>
      <c r="C530" s="42"/>
      <c r="D530" s="18"/>
      <c r="E530" s="19"/>
      <c r="F530" s="15"/>
      <c r="G530" s="21"/>
      <c r="H530" s="402"/>
    </row>
    <row r="531" spans="1:8" s="17" customFormat="1">
      <c r="A531" s="727"/>
      <c r="B531" s="14"/>
      <c r="C531" s="42"/>
      <c r="D531" s="18"/>
      <c r="E531" s="19"/>
      <c r="F531" s="15"/>
      <c r="G531" s="21"/>
      <c r="H531" s="402"/>
    </row>
    <row r="532" spans="1:8" s="17" customFormat="1">
      <c r="A532" s="727"/>
      <c r="B532" s="14"/>
      <c r="C532" s="42"/>
      <c r="D532" s="18"/>
      <c r="E532" s="19"/>
      <c r="F532" s="15"/>
      <c r="G532" s="21"/>
      <c r="H532" s="402"/>
    </row>
    <row r="533" spans="1:8" s="17" customFormat="1">
      <c r="A533" s="727"/>
      <c r="B533" s="14"/>
      <c r="C533" s="42"/>
      <c r="D533" s="18"/>
      <c r="E533" s="19"/>
      <c r="F533" s="15"/>
      <c r="G533" s="21"/>
      <c r="H533" s="402"/>
    </row>
    <row r="534" spans="1:8" s="17" customFormat="1">
      <c r="A534" s="727"/>
      <c r="B534" s="14"/>
      <c r="C534" s="42"/>
      <c r="D534" s="18"/>
      <c r="E534" s="19"/>
      <c r="F534" s="15"/>
      <c r="G534" s="21"/>
      <c r="H534" s="402"/>
    </row>
    <row r="535" spans="1:8" s="17" customFormat="1">
      <c r="A535" s="727"/>
      <c r="B535" s="14"/>
      <c r="C535" s="42"/>
      <c r="D535" s="18"/>
      <c r="E535" s="19"/>
      <c r="F535" s="15"/>
      <c r="G535" s="21"/>
      <c r="H535" s="402"/>
    </row>
    <row r="536" spans="1:8" s="17" customFormat="1">
      <c r="A536" s="727"/>
      <c r="B536" s="14"/>
      <c r="C536" s="42"/>
      <c r="D536" s="18"/>
      <c r="E536" s="19"/>
      <c r="F536" s="15"/>
      <c r="G536" s="21"/>
      <c r="H536" s="402"/>
    </row>
    <row r="537" spans="1:8" s="17" customFormat="1">
      <c r="A537" s="727"/>
      <c r="B537" s="14"/>
      <c r="C537" s="42"/>
      <c r="D537" s="18"/>
      <c r="E537" s="19"/>
      <c r="F537" s="15"/>
      <c r="G537" s="21"/>
      <c r="H537" s="402"/>
    </row>
    <row r="538" spans="1:8" s="17" customFormat="1">
      <c r="A538" s="727"/>
      <c r="B538" s="14"/>
      <c r="C538" s="42"/>
      <c r="D538" s="18"/>
      <c r="E538" s="19"/>
      <c r="F538" s="15"/>
      <c r="G538" s="21"/>
      <c r="H538" s="402"/>
    </row>
    <row r="539" spans="1:8" s="17" customFormat="1">
      <c r="A539" s="727"/>
      <c r="B539" s="14"/>
      <c r="C539" s="42"/>
      <c r="D539" s="18"/>
      <c r="E539" s="19"/>
      <c r="F539" s="15"/>
      <c r="G539" s="21"/>
      <c r="H539" s="402"/>
    </row>
    <row r="540" spans="1:8" s="17" customFormat="1">
      <c r="A540" s="727"/>
      <c r="B540" s="14"/>
      <c r="C540" s="42"/>
      <c r="D540" s="18"/>
      <c r="E540" s="19"/>
      <c r="F540" s="15"/>
      <c r="G540" s="21"/>
      <c r="H540" s="402"/>
    </row>
    <row r="541" spans="1:8" s="17" customFormat="1">
      <c r="A541" s="727"/>
      <c r="B541" s="14"/>
      <c r="C541" s="42"/>
      <c r="D541" s="18"/>
      <c r="E541" s="19"/>
      <c r="F541" s="15"/>
      <c r="G541" s="21"/>
      <c r="H541" s="402"/>
    </row>
    <row r="542" spans="1:8" s="17" customFormat="1">
      <c r="A542" s="727"/>
      <c r="B542" s="14"/>
      <c r="C542" s="42"/>
      <c r="D542" s="18"/>
      <c r="E542" s="19"/>
      <c r="F542" s="15"/>
      <c r="G542" s="21"/>
      <c r="H542" s="402"/>
    </row>
    <row r="543" spans="1:8" s="17" customFormat="1">
      <c r="A543" s="727"/>
      <c r="B543" s="14"/>
      <c r="C543" s="42"/>
      <c r="D543" s="18"/>
      <c r="E543" s="19"/>
      <c r="F543" s="15"/>
      <c r="G543" s="21"/>
      <c r="H543" s="402"/>
    </row>
    <row r="544" spans="1:8" s="17" customFormat="1">
      <c r="A544" s="727"/>
      <c r="B544" s="14"/>
      <c r="C544" s="42"/>
      <c r="D544" s="18"/>
      <c r="E544" s="19"/>
      <c r="F544" s="15"/>
      <c r="G544" s="21"/>
      <c r="H544" s="402"/>
    </row>
    <row r="545" spans="1:8" s="17" customFormat="1">
      <c r="A545" s="727"/>
      <c r="B545" s="14"/>
      <c r="C545" s="42"/>
      <c r="D545" s="18"/>
      <c r="E545" s="19"/>
      <c r="F545" s="15"/>
      <c r="G545" s="21"/>
      <c r="H545" s="402"/>
    </row>
    <row r="546" spans="1:8" s="17" customFormat="1">
      <c r="A546" s="727"/>
      <c r="B546" s="14"/>
      <c r="C546" s="42"/>
      <c r="D546" s="18"/>
      <c r="E546" s="19"/>
      <c r="F546" s="15"/>
      <c r="G546" s="21"/>
      <c r="H546" s="402"/>
    </row>
    <row r="547" spans="1:8" s="17" customFormat="1">
      <c r="A547" s="727"/>
      <c r="B547" s="14"/>
      <c r="C547" s="42"/>
      <c r="D547" s="18"/>
      <c r="E547" s="19"/>
      <c r="F547" s="15"/>
      <c r="G547" s="21"/>
      <c r="H547" s="402"/>
    </row>
    <row r="548" spans="1:8" s="17" customFormat="1">
      <c r="A548" s="727"/>
      <c r="B548" s="14"/>
      <c r="C548" s="42"/>
      <c r="D548" s="18"/>
      <c r="E548" s="19"/>
      <c r="F548" s="15"/>
      <c r="G548" s="21"/>
      <c r="H548" s="402"/>
    </row>
    <row r="549" spans="1:8" s="17" customFormat="1">
      <c r="A549" s="727"/>
      <c r="B549" s="14"/>
      <c r="C549" s="42"/>
      <c r="D549" s="18"/>
      <c r="E549" s="19"/>
      <c r="F549" s="15"/>
      <c r="G549" s="21"/>
      <c r="H549" s="402"/>
    </row>
    <row r="550" spans="1:8">
      <c r="A550" s="727"/>
      <c r="B550" s="14"/>
      <c r="C550" s="42"/>
      <c r="D550" s="18"/>
      <c r="E550" s="19"/>
      <c r="F550" s="15"/>
      <c r="G550" s="21"/>
    </row>
    <row r="551" spans="1:8">
      <c r="A551" s="727"/>
      <c r="B551" s="14"/>
      <c r="C551" s="42"/>
      <c r="D551" s="18"/>
      <c r="E551" s="19"/>
      <c r="F551" s="15"/>
      <c r="G551" s="21"/>
    </row>
    <row r="552" spans="1:8">
      <c r="A552" s="727"/>
      <c r="B552" s="14"/>
      <c r="C552" s="42"/>
      <c r="D552" s="18"/>
      <c r="E552" s="19"/>
      <c r="F552" s="15"/>
      <c r="G552" s="21"/>
    </row>
    <row r="553" spans="1:8">
      <c r="A553" s="727"/>
      <c r="B553" s="14"/>
      <c r="C553" s="42"/>
      <c r="D553" s="18"/>
      <c r="E553" s="19"/>
      <c r="F553" s="15"/>
      <c r="G553" s="21"/>
    </row>
    <row r="554" spans="1:8">
      <c r="A554" s="727"/>
      <c r="B554" s="14"/>
      <c r="C554" s="42"/>
      <c r="D554" s="18"/>
      <c r="E554" s="19"/>
      <c r="F554" s="15"/>
      <c r="G554" s="21"/>
    </row>
    <row r="555" spans="1:8">
      <c r="A555" s="727"/>
      <c r="B555" s="14"/>
      <c r="C555" s="42"/>
      <c r="D555" s="18"/>
      <c r="E555" s="19"/>
      <c r="F555" s="15"/>
      <c r="G555" s="21"/>
    </row>
    <row r="556" spans="1:8">
      <c r="A556" s="727"/>
      <c r="B556" s="14"/>
      <c r="C556" s="42"/>
      <c r="D556" s="18"/>
      <c r="E556" s="19"/>
      <c r="F556" s="15"/>
      <c r="G556" s="21"/>
    </row>
    <row r="557" spans="1:8">
      <c r="A557" s="727"/>
      <c r="B557" s="14"/>
      <c r="C557" s="42"/>
      <c r="D557" s="18"/>
      <c r="E557" s="19"/>
      <c r="F557" s="15"/>
      <c r="G557" s="21"/>
    </row>
    <row r="558" spans="1:8">
      <c r="A558" s="727"/>
      <c r="B558" s="14"/>
      <c r="C558" s="42"/>
      <c r="D558" s="18"/>
      <c r="E558" s="19"/>
      <c r="F558" s="15"/>
      <c r="G558" s="21"/>
    </row>
    <row r="559" spans="1:8">
      <c r="A559" s="727"/>
      <c r="B559" s="14"/>
      <c r="C559" s="42"/>
      <c r="D559" s="18"/>
      <c r="E559" s="19"/>
      <c r="F559" s="15"/>
      <c r="G559" s="21"/>
    </row>
    <row r="560" spans="1:8">
      <c r="A560" s="727"/>
      <c r="B560" s="14"/>
      <c r="C560" s="42"/>
      <c r="D560" s="18"/>
      <c r="E560" s="19"/>
      <c r="F560" s="15"/>
      <c r="G560" s="21"/>
    </row>
    <row r="561" spans="1:7">
      <c r="A561" s="727"/>
      <c r="B561" s="14"/>
      <c r="C561" s="42"/>
      <c r="D561" s="18"/>
      <c r="E561" s="19"/>
      <c r="F561" s="15"/>
      <c r="G561" s="21"/>
    </row>
    <row r="562" spans="1:7">
      <c r="A562" s="727"/>
      <c r="B562" s="14"/>
      <c r="C562" s="42"/>
      <c r="D562" s="18"/>
      <c r="E562" s="19"/>
      <c r="F562" s="15"/>
      <c r="G562" s="21"/>
    </row>
    <row r="563" spans="1:7">
      <c r="A563" s="727"/>
      <c r="B563" s="14"/>
      <c r="C563" s="42"/>
      <c r="D563" s="18"/>
      <c r="E563" s="19"/>
      <c r="F563" s="15"/>
      <c r="G563" s="21"/>
    </row>
    <row r="564" spans="1:7">
      <c r="A564" s="727"/>
      <c r="B564" s="14"/>
      <c r="C564" s="42"/>
      <c r="D564" s="18"/>
      <c r="E564" s="19"/>
      <c r="F564" s="15"/>
      <c r="G564" s="21"/>
    </row>
    <row r="565" spans="1:7">
      <c r="A565" s="727"/>
      <c r="B565" s="14"/>
      <c r="C565" s="42"/>
      <c r="D565" s="18"/>
      <c r="E565" s="19"/>
      <c r="F565" s="15"/>
      <c r="G565" s="21"/>
    </row>
    <row r="566" spans="1:7">
      <c r="A566" s="727"/>
      <c r="B566" s="14"/>
      <c r="C566" s="42"/>
      <c r="D566" s="18"/>
      <c r="E566" s="19"/>
      <c r="F566" s="15"/>
      <c r="G566" s="21"/>
    </row>
    <row r="567" spans="1:7">
      <c r="A567" s="727"/>
      <c r="B567" s="14"/>
      <c r="C567" s="42"/>
      <c r="D567" s="18"/>
      <c r="E567" s="19"/>
      <c r="F567" s="15"/>
      <c r="G567" s="21"/>
    </row>
    <row r="568" spans="1:7">
      <c r="A568" s="727"/>
      <c r="B568" s="14"/>
      <c r="C568" s="42"/>
      <c r="D568" s="18"/>
      <c r="E568" s="19"/>
      <c r="F568" s="15"/>
      <c r="G568" s="21"/>
    </row>
    <row r="569" spans="1:7">
      <c r="A569" s="727"/>
      <c r="B569" s="14"/>
      <c r="C569" s="42"/>
      <c r="D569" s="18"/>
      <c r="E569" s="19"/>
      <c r="F569" s="15"/>
      <c r="G569" s="21"/>
    </row>
    <row r="570" spans="1:7">
      <c r="A570" s="727"/>
      <c r="B570" s="14"/>
      <c r="C570" s="42"/>
      <c r="D570" s="18"/>
      <c r="E570" s="19"/>
      <c r="F570" s="15"/>
      <c r="G570" s="21"/>
    </row>
    <row r="571" spans="1:7">
      <c r="A571" s="727"/>
      <c r="B571" s="14"/>
      <c r="C571" s="42"/>
      <c r="D571" s="18"/>
      <c r="E571" s="19"/>
      <c r="F571" s="15"/>
      <c r="G571" s="21"/>
    </row>
    <row r="572" spans="1:7">
      <c r="A572" s="727"/>
      <c r="B572" s="14"/>
      <c r="C572" s="42"/>
      <c r="D572" s="18"/>
      <c r="E572" s="19"/>
      <c r="F572" s="15"/>
      <c r="G572" s="21"/>
    </row>
    <row r="573" spans="1:7">
      <c r="A573" s="727"/>
      <c r="B573" s="14"/>
      <c r="C573" s="42"/>
      <c r="D573" s="18"/>
      <c r="E573" s="19"/>
      <c r="F573" s="15"/>
      <c r="G573" s="21"/>
    </row>
    <row r="574" spans="1:7">
      <c r="A574" s="727"/>
      <c r="B574" s="14"/>
      <c r="C574" s="42"/>
      <c r="D574" s="18"/>
      <c r="E574" s="19"/>
      <c r="F574" s="15"/>
      <c r="G574" s="21"/>
    </row>
    <row r="575" spans="1:7">
      <c r="A575" s="727"/>
      <c r="B575" s="14"/>
      <c r="C575" s="42"/>
      <c r="D575" s="18"/>
      <c r="E575" s="19"/>
      <c r="F575" s="15"/>
      <c r="G575" s="21"/>
    </row>
    <row r="576" spans="1:7">
      <c r="A576" s="727"/>
      <c r="B576" s="14"/>
      <c r="C576" s="42"/>
      <c r="D576" s="18"/>
      <c r="E576" s="19"/>
      <c r="F576" s="15"/>
      <c r="G576" s="21"/>
    </row>
    <row r="577" spans="1:7">
      <c r="A577" s="727"/>
      <c r="B577" s="14"/>
      <c r="C577" s="42"/>
      <c r="D577" s="18"/>
      <c r="E577" s="19"/>
      <c r="F577" s="15"/>
      <c r="G577" s="21"/>
    </row>
    <row r="578" spans="1:7">
      <c r="A578" s="727"/>
      <c r="B578" s="14"/>
      <c r="C578" s="42"/>
      <c r="D578" s="18"/>
      <c r="E578" s="19"/>
      <c r="F578" s="15"/>
      <c r="G578" s="21"/>
    </row>
    <row r="579" spans="1:7">
      <c r="A579" s="727"/>
      <c r="B579" s="14"/>
      <c r="C579" s="42"/>
      <c r="D579" s="18"/>
      <c r="E579" s="19"/>
      <c r="F579" s="15"/>
      <c r="G579" s="21"/>
    </row>
    <row r="580" spans="1:7">
      <c r="A580" s="727"/>
      <c r="B580" s="14"/>
      <c r="C580" s="42"/>
      <c r="D580" s="18"/>
      <c r="E580" s="19"/>
      <c r="F580" s="15"/>
      <c r="G580" s="21"/>
    </row>
    <row r="581" spans="1:7">
      <c r="A581" s="727"/>
      <c r="B581" s="14"/>
      <c r="C581" s="42"/>
      <c r="D581" s="18"/>
      <c r="E581" s="19"/>
      <c r="F581" s="15"/>
      <c r="G581" s="21"/>
    </row>
    <row r="582" spans="1:7">
      <c r="A582" s="727"/>
      <c r="B582" s="14"/>
      <c r="C582" s="42"/>
      <c r="D582" s="18"/>
      <c r="E582" s="19"/>
      <c r="F582" s="15"/>
      <c r="G582" s="21"/>
    </row>
    <row r="583" spans="1:7">
      <c r="A583" s="727"/>
      <c r="B583" s="14"/>
      <c r="C583" s="42"/>
      <c r="D583" s="18"/>
      <c r="E583" s="19"/>
      <c r="F583" s="15"/>
      <c r="G583" s="21"/>
    </row>
    <row r="584" spans="1:7">
      <c r="A584" s="727"/>
      <c r="B584" s="14"/>
      <c r="C584" s="42"/>
      <c r="D584" s="18"/>
      <c r="E584" s="19"/>
      <c r="F584" s="15"/>
      <c r="G584" s="21"/>
    </row>
    <row r="585" spans="1:7">
      <c r="A585" s="727"/>
      <c r="B585" s="14"/>
      <c r="C585" s="42"/>
      <c r="D585" s="18"/>
      <c r="E585" s="19"/>
      <c r="F585" s="15"/>
      <c r="G585" s="21"/>
    </row>
    <row r="586" spans="1:7">
      <c r="A586" s="727"/>
      <c r="B586" s="14"/>
      <c r="C586" s="42"/>
      <c r="D586" s="18"/>
      <c r="E586" s="19"/>
      <c r="F586" s="15"/>
      <c r="G586" s="21"/>
    </row>
    <row r="587" spans="1:7">
      <c r="A587" s="727"/>
      <c r="B587" s="14"/>
      <c r="C587" s="42"/>
      <c r="D587" s="18"/>
      <c r="E587" s="19"/>
      <c r="F587" s="15"/>
      <c r="G587" s="21"/>
    </row>
    <row r="588" spans="1:7">
      <c r="A588" s="727"/>
      <c r="B588" s="14"/>
      <c r="C588" s="42"/>
      <c r="D588" s="18"/>
      <c r="E588" s="19"/>
      <c r="F588" s="15"/>
      <c r="G588" s="21"/>
    </row>
    <row r="589" spans="1:7">
      <c r="A589" s="727"/>
      <c r="B589" s="14"/>
      <c r="C589" s="42"/>
      <c r="D589" s="18"/>
      <c r="E589" s="19"/>
      <c r="F589" s="15"/>
      <c r="G589" s="21"/>
    </row>
    <row r="590" spans="1:7">
      <c r="A590" s="727"/>
      <c r="B590" s="14"/>
      <c r="C590" s="42"/>
      <c r="D590" s="18"/>
      <c r="E590" s="19"/>
      <c r="F590" s="15"/>
      <c r="G590" s="21"/>
    </row>
    <row r="591" spans="1:7">
      <c r="A591" s="727"/>
      <c r="B591" s="14"/>
      <c r="C591" s="42"/>
      <c r="D591" s="18"/>
      <c r="E591" s="19"/>
      <c r="F591" s="15"/>
      <c r="G591" s="21"/>
    </row>
    <row r="592" spans="1:7">
      <c r="A592" s="727"/>
      <c r="B592" s="14"/>
      <c r="C592" s="42"/>
      <c r="D592" s="18"/>
      <c r="E592" s="19"/>
      <c r="F592" s="15"/>
      <c r="G592" s="21"/>
    </row>
    <row r="593" spans="1:7">
      <c r="A593" s="727"/>
      <c r="B593" s="14"/>
      <c r="C593" s="42"/>
      <c r="D593" s="18"/>
      <c r="E593" s="19"/>
      <c r="F593" s="15"/>
      <c r="G593" s="21"/>
    </row>
    <row r="594" spans="1:7">
      <c r="A594" s="727"/>
      <c r="B594" s="14"/>
      <c r="C594" s="42"/>
      <c r="D594" s="18"/>
      <c r="E594" s="19"/>
      <c r="F594" s="15"/>
      <c r="G594" s="21"/>
    </row>
    <row r="595" spans="1:7">
      <c r="A595" s="727"/>
      <c r="B595" s="14"/>
      <c r="C595" s="42"/>
      <c r="D595" s="18"/>
      <c r="E595" s="19"/>
      <c r="F595" s="15"/>
      <c r="G595" s="21"/>
    </row>
    <row r="596" spans="1:7">
      <c r="A596" s="727"/>
      <c r="B596" s="14"/>
      <c r="C596" s="42"/>
      <c r="D596" s="18"/>
      <c r="E596" s="19"/>
      <c r="F596" s="15"/>
      <c r="G596" s="21"/>
    </row>
    <row r="597" spans="1:7">
      <c r="A597" s="727"/>
      <c r="B597" s="14"/>
      <c r="C597" s="42"/>
      <c r="D597" s="18"/>
      <c r="E597" s="19"/>
      <c r="F597" s="15"/>
      <c r="G597" s="21"/>
    </row>
    <row r="598" spans="1:7">
      <c r="A598" s="727"/>
      <c r="B598" s="14"/>
      <c r="C598" s="42"/>
      <c r="D598" s="18"/>
      <c r="E598" s="19"/>
      <c r="F598" s="15"/>
      <c r="G598" s="21"/>
    </row>
    <row r="599" spans="1:7">
      <c r="A599" s="727"/>
      <c r="B599" s="14"/>
      <c r="C599" s="42"/>
      <c r="D599" s="18"/>
      <c r="E599" s="19"/>
      <c r="F599" s="15"/>
      <c r="G599" s="21"/>
    </row>
    <row r="600" spans="1:7">
      <c r="A600" s="727"/>
      <c r="B600" s="14"/>
      <c r="C600" s="42"/>
      <c r="D600" s="18"/>
      <c r="E600" s="19"/>
      <c r="F600" s="15"/>
      <c r="G600" s="21"/>
    </row>
    <row r="601" spans="1:7">
      <c r="A601" s="727"/>
      <c r="B601" s="14"/>
      <c r="C601" s="42"/>
      <c r="D601" s="18"/>
      <c r="E601" s="19"/>
      <c r="F601" s="15"/>
      <c r="G601" s="21"/>
    </row>
    <row r="602" spans="1:7">
      <c r="A602" s="727"/>
      <c r="B602" s="14"/>
      <c r="C602" s="42"/>
      <c r="D602" s="18"/>
      <c r="E602" s="19"/>
      <c r="F602" s="15"/>
      <c r="G602" s="21"/>
    </row>
    <row r="603" spans="1:7">
      <c r="A603" s="727"/>
      <c r="B603" s="14"/>
      <c r="C603" s="42"/>
      <c r="D603" s="18"/>
      <c r="E603" s="19"/>
      <c r="F603" s="15"/>
      <c r="G603" s="21"/>
    </row>
    <row r="604" spans="1:7">
      <c r="A604" s="727"/>
      <c r="B604" s="14"/>
      <c r="C604" s="42"/>
      <c r="D604" s="18"/>
      <c r="E604" s="19"/>
      <c r="F604" s="15"/>
      <c r="G604" s="21"/>
    </row>
    <row r="605" spans="1:7">
      <c r="A605" s="727"/>
      <c r="B605" s="14"/>
      <c r="C605" s="42"/>
      <c r="D605" s="18"/>
      <c r="E605" s="19"/>
      <c r="F605" s="15"/>
      <c r="G605" s="21"/>
    </row>
    <row r="606" spans="1:7">
      <c r="A606" s="727"/>
      <c r="B606" s="14"/>
      <c r="C606" s="42"/>
      <c r="D606" s="18"/>
      <c r="E606" s="19"/>
      <c r="F606" s="15"/>
      <c r="G606" s="21"/>
    </row>
    <row r="607" spans="1:7">
      <c r="A607" s="727"/>
      <c r="B607" s="14"/>
      <c r="C607" s="42"/>
      <c r="D607" s="18"/>
      <c r="E607" s="19"/>
      <c r="F607" s="15"/>
      <c r="G607" s="21"/>
    </row>
    <row r="608" spans="1:7">
      <c r="A608" s="727"/>
      <c r="B608" s="14"/>
      <c r="C608" s="42"/>
      <c r="D608" s="18"/>
      <c r="E608" s="19"/>
      <c r="F608" s="15"/>
      <c r="G608" s="21"/>
    </row>
    <row r="609" spans="1:7">
      <c r="A609" s="727"/>
      <c r="B609" s="14"/>
      <c r="C609" s="42"/>
      <c r="D609" s="18"/>
      <c r="E609" s="19"/>
      <c r="F609" s="15"/>
      <c r="G609" s="21"/>
    </row>
    <row r="610" spans="1:7">
      <c r="A610" s="727"/>
      <c r="B610" s="14"/>
      <c r="C610" s="42"/>
      <c r="D610" s="18"/>
      <c r="E610" s="19"/>
      <c r="F610" s="15"/>
      <c r="G610" s="21"/>
    </row>
    <row r="611" spans="1:7">
      <c r="A611" s="727"/>
      <c r="B611" s="14"/>
      <c r="C611" s="42"/>
      <c r="D611" s="18"/>
      <c r="E611" s="19"/>
      <c r="F611" s="15"/>
      <c r="G611" s="21"/>
    </row>
    <row r="612" spans="1:7">
      <c r="A612" s="727"/>
      <c r="B612" s="14"/>
      <c r="C612" s="42"/>
      <c r="D612" s="18"/>
      <c r="E612" s="19"/>
      <c r="F612" s="15"/>
      <c r="G612" s="21"/>
    </row>
    <row r="613" spans="1:7">
      <c r="A613" s="727"/>
      <c r="B613" s="14"/>
      <c r="C613" s="42"/>
      <c r="D613" s="18"/>
      <c r="E613" s="19"/>
      <c r="F613" s="15"/>
      <c r="G613" s="21"/>
    </row>
    <row r="614" spans="1:7">
      <c r="A614" s="727"/>
      <c r="B614" s="14"/>
      <c r="C614" s="42"/>
      <c r="D614" s="18"/>
      <c r="E614" s="19"/>
      <c r="F614" s="15"/>
      <c r="G614" s="21"/>
    </row>
    <row r="615" spans="1:7">
      <c r="A615" s="727"/>
      <c r="B615" s="14"/>
      <c r="C615" s="42"/>
      <c r="D615" s="18"/>
      <c r="E615" s="19"/>
      <c r="F615" s="15"/>
      <c r="G615" s="21"/>
    </row>
    <row r="616" spans="1:7">
      <c r="A616" s="727"/>
      <c r="B616" s="14"/>
      <c r="C616" s="42"/>
      <c r="D616" s="18"/>
      <c r="E616" s="19"/>
      <c r="F616" s="15"/>
      <c r="G616" s="21"/>
    </row>
    <row r="617" spans="1:7">
      <c r="A617" s="727"/>
      <c r="B617" s="14"/>
      <c r="C617" s="42"/>
      <c r="D617" s="18"/>
      <c r="E617" s="19"/>
      <c r="F617" s="15"/>
      <c r="G617" s="21"/>
    </row>
    <row r="618" spans="1:7">
      <c r="A618" s="727"/>
      <c r="B618" s="14"/>
      <c r="C618" s="42"/>
      <c r="D618" s="18"/>
      <c r="E618" s="19"/>
      <c r="F618" s="15"/>
      <c r="G618" s="21"/>
    </row>
    <row r="619" spans="1:7">
      <c r="A619" s="727"/>
      <c r="B619" s="14"/>
      <c r="C619" s="42"/>
      <c r="D619" s="18"/>
      <c r="E619" s="19"/>
      <c r="F619" s="15"/>
      <c r="G619" s="21"/>
    </row>
    <row r="620" spans="1:7">
      <c r="A620" s="727"/>
      <c r="B620" s="14"/>
      <c r="C620" s="42"/>
      <c r="D620" s="18"/>
      <c r="E620" s="19"/>
      <c r="F620" s="15"/>
      <c r="G620" s="21"/>
    </row>
    <row r="621" spans="1:7">
      <c r="A621" s="727"/>
      <c r="B621" s="14"/>
      <c r="C621" s="42"/>
      <c r="D621" s="18"/>
      <c r="E621" s="19"/>
      <c r="F621" s="15"/>
      <c r="G621" s="21"/>
    </row>
    <row r="622" spans="1:7">
      <c r="A622" s="727"/>
      <c r="B622" s="14"/>
      <c r="C622" s="42"/>
      <c r="D622" s="18"/>
      <c r="E622" s="19"/>
      <c r="F622" s="15"/>
      <c r="G622" s="21"/>
    </row>
    <row r="623" spans="1:7">
      <c r="A623" s="727"/>
      <c r="B623" s="14"/>
      <c r="C623" s="42"/>
      <c r="D623" s="18"/>
      <c r="E623" s="19"/>
      <c r="F623" s="15"/>
      <c r="G623" s="21"/>
    </row>
    <row r="624" spans="1:7">
      <c r="A624" s="727"/>
      <c r="B624" s="14"/>
      <c r="C624" s="42"/>
      <c r="D624" s="18"/>
      <c r="E624" s="19"/>
      <c r="F624" s="15"/>
      <c r="G624" s="21"/>
    </row>
    <row r="625" spans="1:7">
      <c r="A625" s="727"/>
      <c r="B625" s="14"/>
      <c r="C625" s="42"/>
      <c r="D625" s="18"/>
      <c r="E625" s="19"/>
      <c r="F625" s="15"/>
      <c r="G625" s="21"/>
    </row>
    <row r="626" spans="1:7">
      <c r="A626" s="727"/>
      <c r="B626" s="14"/>
      <c r="C626" s="42"/>
      <c r="D626" s="18"/>
      <c r="E626" s="19"/>
      <c r="F626" s="15"/>
      <c r="G626" s="21"/>
    </row>
    <row r="627" spans="1:7">
      <c r="A627" s="727"/>
      <c r="B627" s="14"/>
      <c r="C627" s="42"/>
      <c r="D627" s="18"/>
      <c r="E627" s="19"/>
      <c r="F627" s="15"/>
      <c r="G627" s="21"/>
    </row>
    <row r="628" spans="1:7">
      <c r="A628" s="727"/>
      <c r="B628" s="14"/>
      <c r="C628" s="42"/>
      <c r="D628" s="18"/>
      <c r="E628" s="19"/>
      <c r="F628" s="15"/>
      <c r="G628" s="21"/>
    </row>
    <row r="629" spans="1:7">
      <c r="A629" s="727"/>
      <c r="B629" s="14"/>
      <c r="C629" s="42"/>
      <c r="D629" s="18"/>
      <c r="E629" s="19"/>
      <c r="F629" s="15"/>
      <c r="G629" s="21"/>
    </row>
    <row r="630" spans="1:7">
      <c r="A630" s="727"/>
      <c r="B630" s="14"/>
      <c r="C630" s="42"/>
      <c r="D630" s="18"/>
      <c r="E630" s="19"/>
      <c r="F630" s="15"/>
      <c r="G630" s="21"/>
    </row>
    <row r="631" spans="1:7">
      <c r="A631" s="727"/>
      <c r="B631" s="14"/>
      <c r="C631" s="42"/>
      <c r="D631" s="18"/>
      <c r="E631" s="19"/>
      <c r="F631" s="15"/>
      <c r="G631" s="21"/>
    </row>
    <row r="632" spans="1:7">
      <c r="A632" s="727"/>
      <c r="B632" s="14"/>
      <c r="C632" s="42"/>
      <c r="D632" s="18"/>
      <c r="E632" s="19"/>
      <c r="F632" s="15"/>
      <c r="G632" s="21"/>
    </row>
    <row r="633" spans="1:7">
      <c r="A633" s="727"/>
      <c r="B633" s="14"/>
      <c r="C633" s="42"/>
      <c r="D633" s="18"/>
      <c r="E633" s="19"/>
      <c r="F633" s="15"/>
      <c r="G633" s="21"/>
    </row>
    <row r="634" spans="1:7">
      <c r="A634" s="727"/>
      <c r="B634" s="14"/>
      <c r="C634" s="42"/>
      <c r="D634" s="18"/>
      <c r="E634" s="19"/>
      <c r="F634" s="15"/>
      <c r="G634" s="21"/>
    </row>
    <row r="635" spans="1:7">
      <c r="A635" s="727"/>
      <c r="B635" s="14"/>
      <c r="C635" s="42"/>
      <c r="D635" s="18"/>
      <c r="E635" s="19"/>
      <c r="F635" s="15"/>
      <c r="G635" s="21"/>
    </row>
    <row r="636" spans="1:7">
      <c r="A636" s="727"/>
      <c r="B636" s="14"/>
      <c r="C636" s="42"/>
      <c r="D636" s="18"/>
      <c r="E636" s="19"/>
      <c r="F636" s="15"/>
      <c r="G636" s="21"/>
    </row>
    <row r="637" spans="1:7">
      <c r="A637" s="727"/>
      <c r="B637" s="14"/>
      <c r="C637" s="42"/>
      <c r="D637" s="18"/>
      <c r="E637" s="19"/>
      <c r="F637" s="15"/>
      <c r="G637" s="21"/>
    </row>
    <row r="638" spans="1:7">
      <c r="A638" s="727"/>
      <c r="B638" s="14"/>
      <c r="C638" s="42"/>
      <c r="D638" s="18"/>
      <c r="E638" s="19"/>
      <c r="F638" s="15"/>
      <c r="G638" s="21"/>
    </row>
    <row r="639" spans="1:7">
      <c r="A639" s="727"/>
      <c r="B639" s="14"/>
      <c r="C639" s="42"/>
      <c r="D639" s="18"/>
      <c r="E639" s="19"/>
      <c r="F639" s="15"/>
      <c r="G639" s="21"/>
    </row>
    <row r="640" spans="1:7">
      <c r="A640" s="727"/>
      <c r="B640" s="14"/>
      <c r="C640" s="42"/>
      <c r="D640" s="18"/>
      <c r="E640" s="19"/>
      <c r="F640" s="15"/>
      <c r="G640" s="21"/>
    </row>
    <row r="641" spans="1:7">
      <c r="A641" s="727"/>
      <c r="B641" s="14"/>
      <c r="C641" s="42"/>
      <c r="E641" s="19"/>
      <c r="F641" s="15"/>
      <c r="G641" s="21"/>
    </row>
    <row r="642" spans="1:7">
      <c r="A642" s="727"/>
      <c r="B642" s="14"/>
      <c r="C642" s="42"/>
      <c r="E642" s="19"/>
      <c r="F642" s="15"/>
      <c r="G642" s="21"/>
    </row>
    <row r="643" spans="1:7">
      <c r="A643" s="727"/>
      <c r="B643" s="14"/>
      <c r="C643" s="42"/>
      <c r="E643" s="19"/>
      <c r="F643" s="15"/>
      <c r="G643" s="21"/>
    </row>
  </sheetData>
  <mergeCells count="4">
    <mergeCell ref="K222:O222"/>
    <mergeCell ref="K223:O223"/>
    <mergeCell ref="K224:O224"/>
    <mergeCell ref="K221:O221"/>
  </mergeCells>
  <phoneticPr fontId="23" type="noConversion"/>
  <printOptions horizontalCentered="1"/>
  <pageMargins left="0.47244094488188981" right="0.19685039370078741" top="0.6692913385826772" bottom="0.39370078740157483" header="0.39370078740157483" footer="0.19685039370078741"/>
  <pageSetup paperSize="9" orientation="portrait" horizontalDpi="300" verticalDpi="300" r:id="rId1"/>
  <headerFooter alignWithMargins="0">
    <oddHeader xml:space="preserve">&amp;R&amp;8
Troškovnik </oddHeader>
    <oddFooter>&amp;C&amp;8&amp;P</oddFooter>
  </headerFooter>
  <rowBreaks count="11" manualBreakCount="11">
    <brk id="43" max="6" man="1"/>
    <brk id="67" max="6" man="1"/>
    <brk id="88" max="6" man="1"/>
    <brk id="118" max="6" man="1"/>
    <brk id="149" max="6" man="1"/>
    <brk id="168" max="7" man="1"/>
    <brk id="198" max="6" man="1"/>
    <brk id="220" max="6" man="1"/>
    <brk id="240" max="6" man="1"/>
    <brk id="252" max="6" man="1"/>
    <brk id="27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1"/>
  <sheetViews>
    <sheetView topLeftCell="A124" zoomScale="110" zoomScaleNormal="110" workbookViewId="0">
      <selection activeCell="F136" sqref="F136"/>
    </sheetView>
  </sheetViews>
  <sheetFormatPr defaultRowHeight="12.75"/>
  <cols>
    <col min="1" max="1" width="4.6640625" style="898" customWidth="1"/>
    <col min="2" max="2" width="33" style="887" customWidth="1"/>
    <col min="3" max="3" width="4.77734375" style="756" customWidth="1"/>
    <col min="4" max="4" width="5.77734375" style="755" customWidth="1"/>
    <col min="5" max="5" width="10.88671875" style="754" customWidth="1"/>
    <col min="6" max="6" width="15.77734375" style="755" customWidth="1"/>
    <col min="7" max="256" width="8.88671875" style="756"/>
    <col min="257" max="257" width="4.6640625" style="756" customWidth="1"/>
    <col min="258" max="258" width="30.6640625" style="756" customWidth="1"/>
    <col min="259" max="259" width="4.77734375" style="756" customWidth="1"/>
    <col min="260" max="260" width="5.77734375" style="756" customWidth="1"/>
    <col min="261" max="261" width="10.88671875" style="756" customWidth="1"/>
    <col min="262" max="262" width="15.77734375" style="756" customWidth="1"/>
    <col min="263" max="512" width="8.88671875" style="756"/>
    <col min="513" max="513" width="4.6640625" style="756" customWidth="1"/>
    <col min="514" max="514" width="30.6640625" style="756" customWidth="1"/>
    <col min="515" max="515" width="4.77734375" style="756" customWidth="1"/>
    <col min="516" max="516" width="5.77734375" style="756" customWidth="1"/>
    <col min="517" max="517" width="10.88671875" style="756" customWidth="1"/>
    <col min="518" max="518" width="15.77734375" style="756" customWidth="1"/>
    <col min="519" max="768" width="8.88671875" style="756"/>
    <col min="769" max="769" width="4.6640625" style="756" customWidth="1"/>
    <col min="770" max="770" width="30.6640625" style="756" customWidth="1"/>
    <col min="771" max="771" width="4.77734375" style="756" customWidth="1"/>
    <col min="772" max="772" width="5.77734375" style="756" customWidth="1"/>
    <col min="773" max="773" width="10.88671875" style="756" customWidth="1"/>
    <col min="774" max="774" width="15.77734375" style="756" customWidth="1"/>
    <col min="775" max="1024" width="8.88671875" style="756"/>
    <col min="1025" max="1025" width="4.6640625" style="756" customWidth="1"/>
    <col min="1026" max="1026" width="30.6640625" style="756" customWidth="1"/>
    <col min="1027" max="1027" width="4.77734375" style="756" customWidth="1"/>
    <col min="1028" max="1028" width="5.77734375" style="756" customWidth="1"/>
    <col min="1029" max="1029" width="10.88671875" style="756" customWidth="1"/>
    <col min="1030" max="1030" width="15.77734375" style="756" customWidth="1"/>
    <col min="1031" max="1280" width="8.88671875" style="756"/>
    <col min="1281" max="1281" width="4.6640625" style="756" customWidth="1"/>
    <col min="1282" max="1282" width="30.6640625" style="756" customWidth="1"/>
    <col min="1283" max="1283" width="4.77734375" style="756" customWidth="1"/>
    <col min="1284" max="1284" width="5.77734375" style="756" customWidth="1"/>
    <col min="1285" max="1285" width="10.88671875" style="756" customWidth="1"/>
    <col min="1286" max="1286" width="15.77734375" style="756" customWidth="1"/>
    <col min="1287" max="1536" width="8.88671875" style="756"/>
    <col min="1537" max="1537" width="4.6640625" style="756" customWidth="1"/>
    <col min="1538" max="1538" width="30.6640625" style="756" customWidth="1"/>
    <col min="1539" max="1539" width="4.77734375" style="756" customWidth="1"/>
    <col min="1540" max="1540" width="5.77734375" style="756" customWidth="1"/>
    <col min="1541" max="1541" width="10.88671875" style="756" customWidth="1"/>
    <col min="1542" max="1542" width="15.77734375" style="756" customWidth="1"/>
    <col min="1543" max="1792" width="8.88671875" style="756"/>
    <col min="1793" max="1793" width="4.6640625" style="756" customWidth="1"/>
    <col min="1794" max="1794" width="30.6640625" style="756" customWidth="1"/>
    <col min="1795" max="1795" width="4.77734375" style="756" customWidth="1"/>
    <col min="1796" max="1796" width="5.77734375" style="756" customWidth="1"/>
    <col min="1797" max="1797" width="10.88671875" style="756" customWidth="1"/>
    <col min="1798" max="1798" width="15.77734375" style="756" customWidth="1"/>
    <col min="1799" max="2048" width="8.88671875" style="756"/>
    <col min="2049" max="2049" width="4.6640625" style="756" customWidth="1"/>
    <col min="2050" max="2050" width="30.6640625" style="756" customWidth="1"/>
    <col min="2051" max="2051" width="4.77734375" style="756" customWidth="1"/>
    <col min="2052" max="2052" width="5.77734375" style="756" customWidth="1"/>
    <col min="2053" max="2053" width="10.88671875" style="756" customWidth="1"/>
    <col min="2054" max="2054" width="15.77734375" style="756" customWidth="1"/>
    <col min="2055" max="2304" width="8.88671875" style="756"/>
    <col min="2305" max="2305" width="4.6640625" style="756" customWidth="1"/>
    <col min="2306" max="2306" width="30.6640625" style="756" customWidth="1"/>
    <col min="2307" max="2307" width="4.77734375" style="756" customWidth="1"/>
    <col min="2308" max="2308" width="5.77734375" style="756" customWidth="1"/>
    <col min="2309" max="2309" width="10.88671875" style="756" customWidth="1"/>
    <col min="2310" max="2310" width="15.77734375" style="756" customWidth="1"/>
    <col min="2311" max="2560" width="8.88671875" style="756"/>
    <col min="2561" max="2561" width="4.6640625" style="756" customWidth="1"/>
    <col min="2562" max="2562" width="30.6640625" style="756" customWidth="1"/>
    <col min="2563" max="2563" width="4.77734375" style="756" customWidth="1"/>
    <col min="2564" max="2564" width="5.77734375" style="756" customWidth="1"/>
    <col min="2565" max="2565" width="10.88671875" style="756" customWidth="1"/>
    <col min="2566" max="2566" width="15.77734375" style="756" customWidth="1"/>
    <col min="2567" max="2816" width="8.88671875" style="756"/>
    <col min="2817" max="2817" width="4.6640625" style="756" customWidth="1"/>
    <col min="2818" max="2818" width="30.6640625" style="756" customWidth="1"/>
    <col min="2819" max="2819" width="4.77734375" style="756" customWidth="1"/>
    <col min="2820" max="2820" width="5.77734375" style="756" customWidth="1"/>
    <col min="2821" max="2821" width="10.88671875" style="756" customWidth="1"/>
    <col min="2822" max="2822" width="15.77734375" style="756" customWidth="1"/>
    <col min="2823" max="3072" width="8.88671875" style="756"/>
    <col min="3073" max="3073" width="4.6640625" style="756" customWidth="1"/>
    <col min="3074" max="3074" width="30.6640625" style="756" customWidth="1"/>
    <col min="3075" max="3075" width="4.77734375" style="756" customWidth="1"/>
    <col min="3076" max="3076" width="5.77734375" style="756" customWidth="1"/>
    <col min="3077" max="3077" width="10.88671875" style="756" customWidth="1"/>
    <col min="3078" max="3078" width="15.77734375" style="756" customWidth="1"/>
    <col min="3079" max="3328" width="8.88671875" style="756"/>
    <col min="3329" max="3329" width="4.6640625" style="756" customWidth="1"/>
    <col min="3330" max="3330" width="30.6640625" style="756" customWidth="1"/>
    <col min="3331" max="3331" width="4.77734375" style="756" customWidth="1"/>
    <col min="3332" max="3332" width="5.77734375" style="756" customWidth="1"/>
    <col min="3333" max="3333" width="10.88671875" style="756" customWidth="1"/>
    <col min="3334" max="3334" width="15.77734375" style="756" customWidth="1"/>
    <col min="3335" max="3584" width="8.88671875" style="756"/>
    <col min="3585" max="3585" width="4.6640625" style="756" customWidth="1"/>
    <col min="3586" max="3586" width="30.6640625" style="756" customWidth="1"/>
    <col min="3587" max="3587" width="4.77734375" style="756" customWidth="1"/>
    <col min="3588" max="3588" width="5.77734375" style="756" customWidth="1"/>
    <col min="3589" max="3589" width="10.88671875" style="756" customWidth="1"/>
    <col min="3590" max="3590" width="15.77734375" style="756" customWidth="1"/>
    <col min="3591" max="3840" width="8.88671875" style="756"/>
    <col min="3841" max="3841" width="4.6640625" style="756" customWidth="1"/>
    <col min="3842" max="3842" width="30.6640625" style="756" customWidth="1"/>
    <col min="3843" max="3843" width="4.77734375" style="756" customWidth="1"/>
    <col min="3844" max="3844" width="5.77734375" style="756" customWidth="1"/>
    <col min="3845" max="3845" width="10.88671875" style="756" customWidth="1"/>
    <col min="3846" max="3846" width="15.77734375" style="756" customWidth="1"/>
    <col min="3847" max="4096" width="8.88671875" style="756"/>
    <col min="4097" max="4097" width="4.6640625" style="756" customWidth="1"/>
    <col min="4098" max="4098" width="30.6640625" style="756" customWidth="1"/>
    <col min="4099" max="4099" width="4.77734375" style="756" customWidth="1"/>
    <col min="4100" max="4100" width="5.77734375" style="756" customWidth="1"/>
    <col min="4101" max="4101" width="10.88671875" style="756" customWidth="1"/>
    <col min="4102" max="4102" width="15.77734375" style="756" customWidth="1"/>
    <col min="4103" max="4352" width="8.88671875" style="756"/>
    <col min="4353" max="4353" width="4.6640625" style="756" customWidth="1"/>
    <col min="4354" max="4354" width="30.6640625" style="756" customWidth="1"/>
    <col min="4355" max="4355" width="4.77734375" style="756" customWidth="1"/>
    <col min="4356" max="4356" width="5.77734375" style="756" customWidth="1"/>
    <col min="4357" max="4357" width="10.88671875" style="756" customWidth="1"/>
    <col min="4358" max="4358" width="15.77734375" style="756" customWidth="1"/>
    <col min="4359" max="4608" width="8.88671875" style="756"/>
    <col min="4609" max="4609" width="4.6640625" style="756" customWidth="1"/>
    <col min="4610" max="4610" width="30.6640625" style="756" customWidth="1"/>
    <col min="4611" max="4611" width="4.77734375" style="756" customWidth="1"/>
    <col min="4612" max="4612" width="5.77734375" style="756" customWidth="1"/>
    <col min="4613" max="4613" width="10.88671875" style="756" customWidth="1"/>
    <col min="4614" max="4614" width="15.77734375" style="756" customWidth="1"/>
    <col min="4615" max="4864" width="8.88671875" style="756"/>
    <col min="4865" max="4865" width="4.6640625" style="756" customWidth="1"/>
    <col min="4866" max="4866" width="30.6640625" style="756" customWidth="1"/>
    <col min="4867" max="4867" width="4.77734375" style="756" customWidth="1"/>
    <col min="4868" max="4868" width="5.77734375" style="756" customWidth="1"/>
    <col min="4869" max="4869" width="10.88671875" style="756" customWidth="1"/>
    <col min="4870" max="4870" width="15.77734375" style="756" customWidth="1"/>
    <col min="4871" max="5120" width="8.88671875" style="756"/>
    <col min="5121" max="5121" width="4.6640625" style="756" customWidth="1"/>
    <col min="5122" max="5122" width="30.6640625" style="756" customWidth="1"/>
    <col min="5123" max="5123" width="4.77734375" style="756" customWidth="1"/>
    <col min="5124" max="5124" width="5.77734375" style="756" customWidth="1"/>
    <col min="5125" max="5125" width="10.88671875" style="756" customWidth="1"/>
    <col min="5126" max="5126" width="15.77734375" style="756" customWidth="1"/>
    <col min="5127" max="5376" width="8.88671875" style="756"/>
    <col min="5377" max="5377" width="4.6640625" style="756" customWidth="1"/>
    <col min="5378" max="5378" width="30.6640625" style="756" customWidth="1"/>
    <col min="5379" max="5379" width="4.77734375" style="756" customWidth="1"/>
    <col min="5380" max="5380" width="5.77734375" style="756" customWidth="1"/>
    <col min="5381" max="5381" width="10.88671875" style="756" customWidth="1"/>
    <col min="5382" max="5382" width="15.77734375" style="756" customWidth="1"/>
    <col min="5383" max="5632" width="8.88671875" style="756"/>
    <col min="5633" max="5633" width="4.6640625" style="756" customWidth="1"/>
    <col min="5634" max="5634" width="30.6640625" style="756" customWidth="1"/>
    <col min="5635" max="5635" width="4.77734375" style="756" customWidth="1"/>
    <col min="5636" max="5636" width="5.77734375" style="756" customWidth="1"/>
    <col min="5637" max="5637" width="10.88671875" style="756" customWidth="1"/>
    <col min="5638" max="5638" width="15.77734375" style="756" customWidth="1"/>
    <col min="5639" max="5888" width="8.88671875" style="756"/>
    <col min="5889" max="5889" width="4.6640625" style="756" customWidth="1"/>
    <col min="5890" max="5890" width="30.6640625" style="756" customWidth="1"/>
    <col min="5891" max="5891" width="4.77734375" style="756" customWidth="1"/>
    <col min="5892" max="5892" width="5.77734375" style="756" customWidth="1"/>
    <col min="5893" max="5893" width="10.88671875" style="756" customWidth="1"/>
    <col min="5894" max="5894" width="15.77734375" style="756" customWidth="1"/>
    <col min="5895" max="6144" width="8.88671875" style="756"/>
    <col min="6145" max="6145" width="4.6640625" style="756" customWidth="1"/>
    <col min="6146" max="6146" width="30.6640625" style="756" customWidth="1"/>
    <col min="6147" max="6147" width="4.77734375" style="756" customWidth="1"/>
    <col min="6148" max="6148" width="5.77734375" style="756" customWidth="1"/>
    <col min="6149" max="6149" width="10.88671875" style="756" customWidth="1"/>
    <col min="6150" max="6150" width="15.77734375" style="756" customWidth="1"/>
    <col min="6151" max="6400" width="8.88671875" style="756"/>
    <col min="6401" max="6401" width="4.6640625" style="756" customWidth="1"/>
    <col min="6402" max="6402" width="30.6640625" style="756" customWidth="1"/>
    <col min="6403" max="6403" width="4.77734375" style="756" customWidth="1"/>
    <col min="6404" max="6404" width="5.77734375" style="756" customWidth="1"/>
    <col min="6405" max="6405" width="10.88671875" style="756" customWidth="1"/>
    <col min="6406" max="6406" width="15.77734375" style="756" customWidth="1"/>
    <col min="6407" max="6656" width="8.88671875" style="756"/>
    <col min="6657" max="6657" width="4.6640625" style="756" customWidth="1"/>
    <col min="6658" max="6658" width="30.6640625" style="756" customWidth="1"/>
    <col min="6659" max="6659" width="4.77734375" style="756" customWidth="1"/>
    <col min="6660" max="6660" width="5.77734375" style="756" customWidth="1"/>
    <col min="6661" max="6661" width="10.88671875" style="756" customWidth="1"/>
    <col min="6662" max="6662" width="15.77734375" style="756" customWidth="1"/>
    <col min="6663" max="6912" width="8.88671875" style="756"/>
    <col min="6913" max="6913" width="4.6640625" style="756" customWidth="1"/>
    <col min="6914" max="6914" width="30.6640625" style="756" customWidth="1"/>
    <col min="6915" max="6915" width="4.77734375" style="756" customWidth="1"/>
    <col min="6916" max="6916" width="5.77734375" style="756" customWidth="1"/>
    <col min="6917" max="6917" width="10.88671875" style="756" customWidth="1"/>
    <col min="6918" max="6918" width="15.77734375" style="756" customWidth="1"/>
    <col min="6919" max="7168" width="8.88671875" style="756"/>
    <col min="7169" max="7169" width="4.6640625" style="756" customWidth="1"/>
    <col min="7170" max="7170" width="30.6640625" style="756" customWidth="1"/>
    <col min="7171" max="7171" width="4.77734375" style="756" customWidth="1"/>
    <col min="7172" max="7172" width="5.77734375" style="756" customWidth="1"/>
    <col min="7173" max="7173" width="10.88671875" style="756" customWidth="1"/>
    <col min="7174" max="7174" width="15.77734375" style="756" customWidth="1"/>
    <col min="7175" max="7424" width="8.88671875" style="756"/>
    <col min="7425" max="7425" width="4.6640625" style="756" customWidth="1"/>
    <col min="7426" max="7426" width="30.6640625" style="756" customWidth="1"/>
    <col min="7427" max="7427" width="4.77734375" style="756" customWidth="1"/>
    <col min="7428" max="7428" width="5.77734375" style="756" customWidth="1"/>
    <col min="7429" max="7429" width="10.88671875" style="756" customWidth="1"/>
    <col min="7430" max="7430" width="15.77734375" style="756" customWidth="1"/>
    <col min="7431" max="7680" width="8.88671875" style="756"/>
    <col min="7681" max="7681" width="4.6640625" style="756" customWidth="1"/>
    <col min="7682" max="7682" width="30.6640625" style="756" customWidth="1"/>
    <col min="7683" max="7683" width="4.77734375" style="756" customWidth="1"/>
    <col min="7684" max="7684" width="5.77734375" style="756" customWidth="1"/>
    <col min="7685" max="7685" width="10.88671875" style="756" customWidth="1"/>
    <col min="7686" max="7686" width="15.77734375" style="756" customWidth="1"/>
    <col min="7687" max="7936" width="8.88671875" style="756"/>
    <col min="7937" max="7937" width="4.6640625" style="756" customWidth="1"/>
    <col min="7938" max="7938" width="30.6640625" style="756" customWidth="1"/>
    <col min="7939" max="7939" width="4.77734375" style="756" customWidth="1"/>
    <col min="7940" max="7940" width="5.77734375" style="756" customWidth="1"/>
    <col min="7941" max="7941" width="10.88671875" style="756" customWidth="1"/>
    <col min="7942" max="7942" width="15.77734375" style="756" customWidth="1"/>
    <col min="7943" max="8192" width="8.88671875" style="756"/>
    <col min="8193" max="8193" width="4.6640625" style="756" customWidth="1"/>
    <col min="8194" max="8194" width="30.6640625" style="756" customWidth="1"/>
    <col min="8195" max="8195" width="4.77734375" style="756" customWidth="1"/>
    <col min="8196" max="8196" width="5.77734375" style="756" customWidth="1"/>
    <col min="8197" max="8197" width="10.88671875" style="756" customWidth="1"/>
    <col min="8198" max="8198" width="15.77734375" style="756" customWidth="1"/>
    <col min="8199" max="8448" width="8.88671875" style="756"/>
    <col min="8449" max="8449" width="4.6640625" style="756" customWidth="1"/>
    <col min="8450" max="8450" width="30.6640625" style="756" customWidth="1"/>
    <col min="8451" max="8451" width="4.77734375" style="756" customWidth="1"/>
    <col min="8452" max="8452" width="5.77734375" style="756" customWidth="1"/>
    <col min="8453" max="8453" width="10.88671875" style="756" customWidth="1"/>
    <col min="8454" max="8454" width="15.77734375" style="756" customWidth="1"/>
    <col min="8455" max="8704" width="8.88671875" style="756"/>
    <col min="8705" max="8705" width="4.6640625" style="756" customWidth="1"/>
    <col min="8706" max="8706" width="30.6640625" style="756" customWidth="1"/>
    <col min="8707" max="8707" width="4.77734375" style="756" customWidth="1"/>
    <col min="8708" max="8708" width="5.77734375" style="756" customWidth="1"/>
    <col min="8709" max="8709" width="10.88671875" style="756" customWidth="1"/>
    <col min="8710" max="8710" width="15.77734375" style="756" customWidth="1"/>
    <col min="8711" max="8960" width="8.88671875" style="756"/>
    <col min="8961" max="8961" width="4.6640625" style="756" customWidth="1"/>
    <col min="8962" max="8962" width="30.6640625" style="756" customWidth="1"/>
    <col min="8963" max="8963" width="4.77734375" style="756" customWidth="1"/>
    <col min="8964" max="8964" width="5.77734375" style="756" customWidth="1"/>
    <col min="8965" max="8965" width="10.88671875" style="756" customWidth="1"/>
    <col min="8966" max="8966" width="15.77734375" style="756" customWidth="1"/>
    <col min="8967" max="9216" width="8.88671875" style="756"/>
    <col min="9217" max="9217" width="4.6640625" style="756" customWidth="1"/>
    <col min="9218" max="9218" width="30.6640625" style="756" customWidth="1"/>
    <col min="9219" max="9219" width="4.77734375" style="756" customWidth="1"/>
    <col min="9220" max="9220" width="5.77734375" style="756" customWidth="1"/>
    <col min="9221" max="9221" width="10.88671875" style="756" customWidth="1"/>
    <col min="9222" max="9222" width="15.77734375" style="756" customWidth="1"/>
    <col min="9223" max="9472" width="8.88671875" style="756"/>
    <col min="9473" max="9473" width="4.6640625" style="756" customWidth="1"/>
    <col min="9474" max="9474" width="30.6640625" style="756" customWidth="1"/>
    <col min="9475" max="9475" width="4.77734375" style="756" customWidth="1"/>
    <col min="9476" max="9476" width="5.77734375" style="756" customWidth="1"/>
    <col min="9477" max="9477" width="10.88671875" style="756" customWidth="1"/>
    <col min="9478" max="9478" width="15.77734375" style="756" customWidth="1"/>
    <col min="9479" max="9728" width="8.88671875" style="756"/>
    <col min="9729" max="9729" width="4.6640625" style="756" customWidth="1"/>
    <col min="9730" max="9730" width="30.6640625" style="756" customWidth="1"/>
    <col min="9731" max="9731" width="4.77734375" style="756" customWidth="1"/>
    <col min="9732" max="9732" width="5.77734375" style="756" customWidth="1"/>
    <col min="9733" max="9733" width="10.88671875" style="756" customWidth="1"/>
    <col min="9734" max="9734" width="15.77734375" style="756" customWidth="1"/>
    <col min="9735" max="9984" width="8.88671875" style="756"/>
    <col min="9985" max="9985" width="4.6640625" style="756" customWidth="1"/>
    <col min="9986" max="9986" width="30.6640625" style="756" customWidth="1"/>
    <col min="9987" max="9987" width="4.77734375" style="756" customWidth="1"/>
    <col min="9988" max="9988" width="5.77734375" style="756" customWidth="1"/>
    <col min="9989" max="9989" width="10.88671875" style="756" customWidth="1"/>
    <col min="9990" max="9990" width="15.77734375" style="756" customWidth="1"/>
    <col min="9991" max="10240" width="8.88671875" style="756"/>
    <col min="10241" max="10241" width="4.6640625" style="756" customWidth="1"/>
    <col min="10242" max="10242" width="30.6640625" style="756" customWidth="1"/>
    <col min="10243" max="10243" width="4.77734375" style="756" customWidth="1"/>
    <col min="10244" max="10244" width="5.77734375" style="756" customWidth="1"/>
    <col min="10245" max="10245" width="10.88671875" style="756" customWidth="1"/>
    <col min="10246" max="10246" width="15.77734375" style="756" customWidth="1"/>
    <col min="10247" max="10496" width="8.88671875" style="756"/>
    <col min="10497" max="10497" width="4.6640625" style="756" customWidth="1"/>
    <col min="10498" max="10498" width="30.6640625" style="756" customWidth="1"/>
    <col min="10499" max="10499" width="4.77734375" style="756" customWidth="1"/>
    <col min="10500" max="10500" width="5.77734375" style="756" customWidth="1"/>
    <col min="10501" max="10501" width="10.88671875" style="756" customWidth="1"/>
    <col min="10502" max="10502" width="15.77734375" style="756" customWidth="1"/>
    <col min="10503" max="10752" width="8.88671875" style="756"/>
    <col min="10753" max="10753" width="4.6640625" style="756" customWidth="1"/>
    <col min="10754" max="10754" width="30.6640625" style="756" customWidth="1"/>
    <col min="10755" max="10755" width="4.77734375" style="756" customWidth="1"/>
    <col min="10756" max="10756" width="5.77734375" style="756" customWidth="1"/>
    <col min="10757" max="10757" width="10.88671875" style="756" customWidth="1"/>
    <col min="10758" max="10758" width="15.77734375" style="756" customWidth="1"/>
    <col min="10759" max="11008" width="8.88671875" style="756"/>
    <col min="11009" max="11009" width="4.6640625" style="756" customWidth="1"/>
    <col min="11010" max="11010" width="30.6640625" style="756" customWidth="1"/>
    <col min="11011" max="11011" width="4.77734375" style="756" customWidth="1"/>
    <col min="11012" max="11012" width="5.77734375" style="756" customWidth="1"/>
    <col min="11013" max="11013" width="10.88671875" style="756" customWidth="1"/>
    <col min="11014" max="11014" width="15.77734375" style="756" customWidth="1"/>
    <col min="11015" max="11264" width="8.88671875" style="756"/>
    <col min="11265" max="11265" width="4.6640625" style="756" customWidth="1"/>
    <col min="11266" max="11266" width="30.6640625" style="756" customWidth="1"/>
    <col min="11267" max="11267" width="4.77734375" style="756" customWidth="1"/>
    <col min="11268" max="11268" width="5.77734375" style="756" customWidth="1"/>
    <col min="11269" max="11269" width="10.88671875" style="756" customWidth="1"/>
    <col min="11270" max="11270" width="15.77734375" style="756" customWidth="1"/>
    <col min="11271" max="11520" width="8.88671875" style="756"/>
    <col min="11521" max="11521" width="4.6640625" style="756" customWidth="1"/>
    <col min="11522" max="11522" width="30.6640625" style="756" customWidth="1"/>
    <col min="11523" max="11523" width="4.77734375" style="756" customWidth="1"/>
    <col min="11524" max="11524" width="5.77734375" style="756" customWidth="1"/>
    <col min="11525" max="11525" width="10.88671875" style="756" customWidth="1"/>
    <col min="11526" max="11526" width="15.77734375" style="756" customWidth="1"/>
    <col min="11527" max="11776" width="8.88671875" style="756"/>
    <col min="11777" max="11777" width="4.6640625" style="756" customWidth="1"/>
    <col min="11778" max="11778" width="30.6640625" style="756" customWidth="1"/>
    <col min="11779" max="11779" width="4.77734375" style="756" customWidth="1"/>
    <col min="11780" max="11780" width="5.77734375" style="756" customWidth="1"/>
    <col min="11781" max="11781" width="10.88671875" style="756" customWidth="1"/>
    <col min="11782" max="11782" width="15.77734375" style="756" customWidth="1"/>
    <col min="11783" max="12032" width="8.88671875" style="756"/>
    <col min="12033" max="12033" width="4.6640625" style="756" customWidth="1"/>
    <col min="12034" max="12034" width="30.6640625" style="756" customWidth="1"/>
    <col min="12035" max="12035" width="4.77734375" style="756" customWidth="1"/>
    <col min="12036" max="12036" width="5.77734375" style="756" customWidth="1"/>
    <col min="12037" max="12037" width="10.88671875" style="756" customWidth="1"/>
    <col min="12038" max="12038" width="15.77734375" style="756" customWidth="1"/>
    <col min="12039" max="12288" width="8.88671875" style="756"/>
    <col min="12289" max="12289" width="4.6640625" style="756" customWidth="1"/>
    <col min="12290" max="12290" width="30.6640625" style="756" customWidth="1"/>
    <col min="12291" max="12291" width="4.77734375" style="756" customWidth="1"/>
    <col min="12292" max="12292" width="5.77734375" style="756" customWidth="1"/>
    <col min="12293" max="12293" width="10.88671875" style="756" customWidth="1"/>
    <col min="12294" max="12294" width="15.77734375" style="756" customWidth="1"/>
    <col min="12295" max="12544" width="8.88671875" style="756"/>
    <col min="12545" max="12545" width="4.6640625" style="756" customWidth="1"/>
    <col min="12546" max="12546" width="30.6640625" style="756" customWidth="1"/>
    <col min="12547" max="12547" width="4.77734375" style="756" customWidth="1"/>
    <col min="12548" max="12548" width="5.77734375" style="756" customWidth="1"/>
    <col min="12549" max="12549" width="10.88671875" style="756" customWidth="1"/>
    <col min="12550" max="12550" width="15.77734375" style="756" customWidth="1"/>
    <col min="12551" max="12800" width="8.88671875" style="756"/>
    <col min="12801" max="12801" width="4.6640625" style="756" customWidth="1"/>
    <col min="12802" max="12802" width="30.6640625" style="756" customWidth="1"/>
    <col min="12803" max="12803" width="4.77734375" style="756" customWidth="1"/>
    <col min="12804" max="12804" width="5.77734375" style="756" customWidth="1"/>
    <col min="12805" max="12805" width="10.88671875" style="756" customWidth="1"/>
    <col min="12806" max="12806" width="15.77734375" style="756" customWidth="1"/>
    <col min="12807" max="13056" width="8.88671875" style="756"/>
    <col min="13057" max="13057" width="4.6640625" style="756" customWidth="1"/>
    <col min="13058" max="13058" width="30.6640625" style="756" customWidth="1"/>
    <col min="13059" max="13059" width="4.77734375" style="756" customWidth="1"/>
    <col min="13060" max="13060" width="5.77734375" style="756" customWidth="1"/>
    <col min="13061" max="13061" width="10.88671875" style="756" customWidth="1"/>
    <col min="13062" max="13062" width="15.77734375" style="756" customWidth="1"/>
    <col min="13063" max="13312" width="8.88671875" style="756"/>
    <col min="13313" max="13313" width="4.6640625" style="756" customWidth="1"/>
    <col min="13314" max="13314" width="30.6640625" style="756" customWidth="1"/>
    <col min="13315" max="13315" width="4.77734375" style="756" customWidth="1"/>
    <col min="13316" max="13316" width="5.77734375" style="756" customWidth="1"/>
    <col min="13317" max="13317" width="10.88671875" style="756" customWidth="1"/>
    <col min="13318" max="13318" width="15.77734375" style="756" customWidth="1"/>
    <col min="13319" max="13568" width="8.88671875" style="756"/>
    <col min="13569" max="13569" width="4.6640625" style="756" customWidth="1"/>
    <col min="13570" max="13570" width="30.6640625" style="756" customWidth="1"/>
    <col min="13571" max="13571" width="4.77734375" style="756" customWidth="1"/>
    <col min="13572" max="13572" width="5.77734375" style="756" customWidth="1"/>
    <col min="13573" max="13573" width="10.88671875" style="756" customWidth="1"/>
    <col min="13574" max="13574" width="15.77734375" style="756" customWidth="1"/>
    <col min="13575" max="13824" width="8.88671875" style="756"/>
    <col min="13825" max="13825" width="4.6640625" style="756" customWidth="1"/>
    <col min="13826" max="13826" width="30.6640625" style="756" customWidth="1"/>
    <col min="13827" max="13827" width="4.77734375" style="756" customWidth="1"/>
    <col min="13828" max="13828" width="5.77734375" style="756" customWidth="1"/>
    <col min="13829" max="13829" width="10.88671875" style="756" customWidth="1"/>
    <col min="13830" max="13830" width="15.77734375" style="756" customWidth="1"/>
    <col min="13831" max="14080" width="8.88671875" style="756"/>
    <col min="14081" max="14081" width="4.6640625" style="756" customWidth="1"/>
    <col min="14082" max="14082" width="30.6640625" style="756" customWidth="1"/>
    <col min="14083" max="14083" width="4.77734375" style="756" customWidth="1"/>
    <col min="14084" max="14084" width="5.77734375" style="756" customWidth="1"/>
    <col min="14085" max="14085" width="10.88671875" style="756" customWidth="1"/>
    <col min="14086" max="14086" width="15.77734375" style="756" customWidth="1"/>
    <col min="14087" max="14336" width="8.88671875" style="756"/>
    <col min="14337" max="14337" width="4.6640625" style="756" customWidth="1"/>
    <col min="14338" max="14338" width="30.6640625" style="756" customWidth="1"/>
    <col min="14339" max="14339" width="4.77734375" style="756" customWidth="1"/>
    <col min="14340" max="14340" width="5.77734375" style="756" customWidth="1"/>
    <col min="14341" max="14341" width="10.88671875" style="756" customWidth="1"/>
    <col min="14342" max="14342" width="15.77734375" style="756" customWidth="1"/>
    <col min="14343" max="14592" width="8.88671875" style="756"/>
    <col min="14593" max="14593" width="4.6640625" style="756" customWidth="1"/>
    <col min="14594" max="14594" width="30.6640625" style="756" customWidth="1"/>
    <col min="14595" max="14595" width="4.77734375" style="756" customWidth="1"/>
    <col min="14596" max="14596" width="5.77734375" style="756" customWidth="1"/>
    <col min="14597" max="14597" width="10.88671875" style="756" customWidth="1"/>
    <col min="14598" max="14598" width="15.77734375" style="756" customWidth="1"/>
    <col min="14599" max="14848" width="8.88671875" style="756"/>
    <col min="14849" max="14849" width="4.6640625" style="756" customWidth="1"/>
    <col min="14850" max="14850" width="30.6640625" style="756" customWidth="1"/>
    <col min="14851" max="14851" width="4.77734375" style="756" customWidth="1"/>
    <col min="14852" max="14852" width="5.77734375" style="756" customWidth="1"/>
    <col min="14853" max="14853" width="10.88671875" style="756" customWidth="1"/>
    <col min="14854" max="14854" width="15.77734375" style="756" customWidth="1"/>
    <col min="14855" max="15104" width="8.88671875" style="756"/>
    <col min="15105" max="15105" width="4.6640625" style="756" customWidth="1"/>
    <col min="15106" max="15106" width="30.6640625" style="756" customWidth="1"/>
    <col min="15107" max="15107" width="4.77734375" style="756" customWidth="1"/>
    <col min="15108" max="15108" width="5.77734375" style="756" customWidth="1"/>
    <col min="15109" max="15109" width="10.88671875" style="756" customWidth="1"/>
    <col min="15110" max="15110" width="15.77734375" style="756" customWidth="1"/>
    <col min="15111" max="15360" width="8.88671875" style="756"/>
    <col min="15361" max="15361" width="4.6640625" style="756" customWidth="1"/>
    <col min="15362" max="15362" width="30.6640625" style="756" customWidth="1"/>
    <col min="15363" max="15363" width="4.77734375" style="756" customWidth="1"/>
    <col min="15364" max="15364" width="5.77734375" style="756" customWidth="1"/>
    <col min="15365" max="15365" width="10.88671875" style="756" customWidth="1"/>
    <col min="15366" max="15366" width="15.77734375" style="756" customWidth="1"/>
    <col min="15367" max="15616" width="8.88671875" style="756"/>
    <col min="15617" max="15617" width="4.6640625" style="756" customWidth="1"/>
    <col min="15618" max="15618" width="30.6640625" style="756" customWidth="1"/>
    <col min="15619" max="15619" width="4.77734375" style="756" customWidth="1"/>
    <col min="15620" max="15620" width="5.77734375" style="756" customWidth="1"/>
    <col min="15621" max="15621" width="10.88671875" style="756" customWidth="1"/>
    <col min="15622" max="15622" width="15.77734375" style="756" customWidth="1"/>
    <col min="15623" max="15872" width="8.88671875" style="756"/>
    <col min="15873" max="15873" width="4.6640625" style="756" customWidth="1"/>
    <col min="15874" max="15874" width="30.6640625" style="756" customWidth="1"/>
    <col min="15875" max="15875" width="4.77734375" style="756" customWidth="1"/>
    <col min="15876" max="15876" width="5.77734375" style="756" customWidth="1"/>
    <col min="15877" max="15877" width="10.88671875" style="756" customWidth="1"/>
    <col min="15878" max="15878" width="15.77734375" style="756" customWidth="1"/>
    <col min="15879" max="16128" width="8.88671875" style="756"/>
    <col min="16129" max="16129" width="4.6640625" style="756" customWidth="1"/>
    <col min="16130" max="16130" width="30.6640625" style="756" customWidth="1"/>
    <col min="16131" max="16131" width="4.77734375" style="756" customWidth="1"/>
    <col min="16132" max="16132" width="5.77734375" style="756" customWidth="1"/>
    <col min="16133" max="16133" width="10.88671875" style="756" customWidth="1"/>
    <col min="16134" max="16134" width="15.77734375" style="756" customWidth="1"/>
    <col min="16135" max="16384" width="8.88671875" style="756"/>
  </cols>
  <sheetData>
    <row r="1" spans="1:9" ht="14.25" customHeight="1">
      <c r="A1" s="750"/>
      <c r="B1" s="751"/>
      <c r="C1" s="752"/>
      <c r="D1" s="753"/>
    </row>
    <row r="2" spans="1:9" s="30" customFormat="1" ht="13.5" customHeight="1">
      <c r="A2" s="601" t="s">
        <v>461</v>
      </c>
      <c r="B2" s="25"/>
      <c r="C2" s="43"/>
      <c r="D2" s="26"/>
      <c r="E2" s="27"/>
      <c r="F2" s="28"/>
      <c r="G2" s="29"/>
      <c r="H2" s="404"/>
    </row>
    <row r="3" spans="1:9" ht="16.5" customHeight="1">
      <c r="A3" s="760"/>
      <c r="B3" s="761"/>
      <c r="C3" s="757"/>
      <c r="D3" s="757"/>
      <c r="E3" s="758"/>
      <c r="F3" s="759"/>
    </row>
    <row r="4" spans="1:9">
      <c r="A4" s="762" t="s">
        <v>373</v>
      </c>
      <c r="B4" s="763" t="s">
        <v>374</v>
      </c>
      <c r="C4" s="762" t="s">
        <v>375</v>
      </c>
      <c r="D4" s="764"/>
      <c r="E4" s="765" t="s">
        <v>375</v>
      </c>
      <c r="F4" s="765" t="s">
        <v>376</v>
      </c>
      <c r="G4" s="766"/>
    </row>
    <row r="5" spans="1:9">
      <c r="A5" s="767" t="s">
        <v>377</v>
      </c>
      <c r="B5" s="768" t="s">
        <v>378</v>
      </c>
      <c r="C5" s="767" t="s">
        <v>379</v>
      </c>
      <c r="D5" s="769" t="s">
        <v>380</v>
      </c>
      <c r="E5" s="769" t="s">
        <v>381</v>
      </c>
      <c r="F5" s="769" t="s">
        <v>381</v>
      </c>
    </row>
    <row r="6" spans="1:9">
      <c r="A6" s="926"/>
      <c r="B6" s="770"/>
      <c r="C6" s="926"/>
      <c r="D6" s="771"/>
      <c r="E6" s="771"/>
      <c r="F6" s="771"/>
    </row>
    <row r="7" spans="1:9">
      <c r="A7" s="926"/>
      <c r="B7" s="770"/>
      <c r="C7" s="926"/>
      <c r="D7" s="771"/>
      <c r="E7" s="771"/>
      <c r="F7" s="771"/>
    </row>
    <row r="8" spans="1:9" ht="11.25" customHeight="1">
      <c r="A8" s="936"/>
      <c r="B8" s="936"/>
      <c r="C8" s="936"/>
      <c r="D8" s="936"/>
      <c r="E8" s="936"/>
      <c r="F8" s="936"/>
    </row>
    <row r="9" spans="1:9" ht="11.25" customHeight="1">
      <c r="A9" s="926"/>
      <c r="B9" s="956" t="s">
        <v>477</v>
      </c>
      <c r="C9" s="926"/>
      <c r="D9" s="926"/>
      <c r="E9" s="926"/>
      <c r="F9" s="926"/>
    </row>
    <row r="10" spans="1:9" ht="75.75" customHeight="1">
      <c r="A10" s="926"/>
      <c r="B10" s="772" t="s">
        <v>478</v>
      </c>
      <c r="C10" s="926"/>
      <c r="D10" s="926"/>
      <c r="E10" s="926"/>
      <c r="F10" s="926"/>
    </row>
    <row r="11" spans="1:9" ht="128.25" customHeight="1">
      <c r="A11" s="926"/>
      <c r="B11" s="772" t="s">
        <v>192</v>
      </c>
      <c r="C11" s="926"/>
      <c r="D11" s="926"/>
      <c r="E11" s="926"/>
      <c r="F11" s="926"/>
    </row>
    <row r="12" spans="1:9" ht="171" customHeight="1">
      <c r="A12" s="926"/>
      <c r="B12" s="772" t="s">
        <v>479</v>
      </c>
      <c r="C12" s="926"/>
      <c r="D12" s="926"/>
      <c r="E12" s="926"/>
      <c r="F12" s="926"/>
    </row>
    <row r="13" spans="1:9" ht="99.75" customHeight="1">
      <c r="A13" s="926"/>
      <c r="B13" s="772" t="s">
        <v>480</v>
      </c>
      <c r="C13" s="773"/>
      <c r="D13" s="773"/>
      <c r="E13" s="773"/>
      <c r="F13" s="773"/>
      <c r="I13" s="750"/>
    </row>
    <row r="14" spans="1:9" ht="33.75">
      <c r="A14" s="926"/>
      <c r="B14" s="772" t="s">
        <v>481</v>
      </c>
      <c r="C14" s="773"/>
      <c r="D14" s="773"/>
      <c r="E14" s="773"/>
      <c r="F14" s="773"/>
      <c r="I14" s="750"/>
    </row>
    <row r="15" spans="1:9">
      <c r="A15" s="926"/>
      <c r="B15" s="774"/>
      <c r="C15" s="926"/>
      <c r="D15" s="771"/>
      <c r="E15" s="771"/>
      <c r="F15" s="775"/>
    </row>
    <row r="16" spans="1:9" ht="15" customHeight="1">
      <c r="A16" s="935" t="s">
        <v>382</v>
      </c>
      <c r="B16" s="935"/>
      <c r="C16" s="935"/>
      <c r="D16" s="935"/>
      <c r="E16" s="925"/>
      <c r="F16" s="776"/>
    </row>
    <row r="17" spans="1:9" ht="15.75">
      <c r="A17" s="777"/>
      <c r="B17" s="778"/>
      <c r="C17" s="778"/>
      <c r="D17" s="778"/>
      <c r="E17" s="778"/>
      <c r="F17" s="778"/>
    </row>
    <row r="18" spans="1:9">
      <c r="A18" s="937" t="s">
        <v>383</v>
      </c>
      <c r="B18" s="937"/>
      <c r="C18" s="923"/>
      <c r="D18" s="923"/>
      <c r="E18" s="923"/>
      <c r="F18" s="759"/>
      <c r="G18" s="779"/>
      <c r="H18" s="780"/>
      <c r="I18" s="781"/>
    </row>
    <row r="19" spans="1:9">
      <c r="A19" s="782"/>
      <c r="B19" s="783"/>
      <c r="C19" s="784"/>
      <c r="D19" s="784"/>
      <c r="E19" s="574"/>
      <c r="F19" s="785"/>
      <c r="G19" s="779"/>
      <c r="H19" s="780"/>
      <c r="I19" s="781"/>
    </row>
    <row r="20" spans="1:9" ht="132.75" customHeight="1">
      <c r="A20" s="786" t="s">
        <v>384</v>
      </c>
      <c r="B20" s="787" t="s">
        <v>385</v>
      </c>
      <c r="C20" s="928" t="s">
        <v>386</v>
      </c>
      <c r="D20" s="784">
        <v>5</v>
      </c>
      <c r="E20" s="574"/>
      <c r="F20" s="788"/>
      <c r="G20" s="779"/>
      <c r="H20" s="780"/>
      <c r="I20" s="781"/>
    </row>
    <row r="21" spans="1:9">
      <c r="A21" s="789"/>
      <c r="B21" s="790"/>
      <c r="C21" s="791"/>
      <c r="D21" s="781"/>
      <c r="E21" s="792"/>
      <c r="F21" s="793"/>
      <c r="G21" s="779"/>
      <c r="H21" s="780"/>
      <c r="I21" s="781"/>
    </row>
    <row r="22" spans="1:9" ht="147" customHeight="1">
      <c r="A22" s="786" t="s">
        <v>387</v>
      </c>
      <c r="B22" s="787" t="s">
        <v>388</v>
      </c>
      <c r="C22" s="928" t="s">
        <v>386</v>
      </c>
      <c r="D22" s="784">
        <v>14.52</v>
      </c>
      <c r="E22" s="574"/>
      <c r="F22" s="788"/>
      <c r="G22" s="779"/>
      <c r="H22" s="780"/>
      <c r="I22" s="781"/>
    </row>
    <row r="23" spans="1:9">
      <c r="A23" s="789"/>
      <c r="B23" s="790"/>
      <c r="C23" s="794"/>
      <c r="D23" s="794"/>
      <c r="E23" s="792"/>
      <c r="F23" s="793"/>
    </row>
    <row r="24" spans="1:9" ht="196.5" customHeight="1">
      <c r="A24" s="795" t="s">
        <v>389</v>
      </c>
      <c r="B24" s="783" t="s">
        <v>390</v>
      </c>
      <c r="C24" s="928" t="s">
        <v>37</v>
      </c>
      <c r="D24" s="784">
        <v>280</v>
      </c>
      <c r="E24" s="574"/>
      <c r="F24" s="788"/>
    </row>
    <row r="25" spans="1:9">
      <c r="A25" s="779"/>
      <c r="B25" s="780"/>
      <c r="C25" s="781"/>
      <c r="D25" s="781"/>
      <c r="E25" s="792"/>
      <c r="F25" s="793"/>
    </row>
    <row r="26" spans="1:9" ht="76.5">
      <c r="A26" s="795" t="s">
        <v>391</v>
      </c>
      <c r="B26" s="783" t="s">
        <v>392</v>
      </c>
      <c r="C26" s="784" t="s">
        <v>386</v>
      </c>
      <c r="D26" s="784">
        <v>22.4</v>
      </c>
      <c r="E26" s="574"/>
      <c r="F26" s="788"/>
    </row>
    <row r="27" spans="1:9">
      <c r="A27" s="779"/>
      <c r="B27" s="796"/>
      <c r="C27" s="781"/>
      <c r="D27" s="781"/>
      <c r="E27" s="792"/>
      <c r="F27" s="793"/>
    </row>
    <row r="28" spans="1:9" ht="63.75">
      <c r="A28" s="795" t="s">
        <v>393</v>
      </c>
      <c r="B28" s="783" t="s">
        <v>394</v>
      </c>
      <c r="C28" s="784" t="s">
        <v>386</v>
      </c>
      <c r="D28" s="784">
        <v>67.2</v>
      </c>
      <c r="E28" s="574"/>
      <c r="F28" s="788"/>
    </row>
    <row r="29" spans="1:9">
      <c r="A29" s="779"/>
      <c r="B29" s="796"/>
      <c r="C29" s="781"/>
      <c r="D29" s="781"/>
      <c r="E29" s="792"/>
      <c r="F29" s="793"/>
    </row>
    <row r="30" spans="1:9" ht="87.75" customHeight="1">
      <c r="A30" s="795" t="s">
        <v>369</v>
      </c>
      <c r="B30" s="783" t="s">
        <v>395</v>
      </c>
      <c r="C30" s="784" t="s">
        <v>386</v>
      </c>
      <c r="D30" s="784">
        <v>40</v>
      </c>
      <c r="E30" s="574"/>
      <c r="F30" s="788"/>
    </row>
    <row r="31" spans="1:9" ht="15.75" customHeight="1">
      <c r="A31" s="795"/>
      <c r="B31" s="783"/>
      <c r="C31" s="784"/>
      <c r="D31" s="784"/>
      <c r="E31" s="574"/>
      <c r="F31" s="788"/>
    </row>
    <row r="32" spans="1:9" ht="87.75" customHeight="1">
      <c r="A32" s="782" t="s">
        <v>396</v>
      </c>
      <c r="B32" s="783" t="s">
        <v>397</v>
      </c>
      <c r="C32" s="784" t="s">
        <v>37</v>
      </c>
      <c r="D32" s="784">
        <v>10</v>
      </c>
      <c r="E32" s="574"/>
      <c r="F32" s="788"/>
    </row>
    <row r="33" spans="1:6" ht="12" customHeight="1">
      <c r="A33" s="797"/>
      <c r="B33" s="780"/>
      <c r="C33" s="781"/>
      <c r="D33" s="781"/>
      <c r="E33" s="792"/>
      <c r="F33" s="793"/>
    </row>
    <row r="34" spans="1:6" ht="115.5" customHeight="1">
      <c r="A34" s="782" t="s">
        <v>398</v>
      </c>
      <c r="B34" s="783" t="s">
        <v>399</v>
      </c>
      <c r="C34" s="798"/>
      <c r="D34" s="799"/>
      <c r="E34" s="800"/>
      <c r="F34" s="799"/>
    </row>
    <row r="35" spans="1:6" ht="12.75" customHeight="1">
      <c r="A35" s="801"/>
      <c r="B35" s="802" t="s">
        <v>400</v>
      </c>
      <c r="C35" s="784" t="s">
        <v>37</v>
      </c>
      <c r="D35" s="784">
        <v>5</v>
      </c>
      <c r="E35" s="574"/>
      <c r="F35" s="788"/>
    </row>
    <row r="36" spans="1:6">
      <c r="A36" s="801"/>
      <c r="B36" s="802" t="s">
        <v>401</v>
      </c>
      <c r="C36" s="784" t="s">
        <v>37</v>
      </c>
      <c r="D36" s="784">
        <v>15</v>
      </c>
      <c r="E36" s="574"/>
      <c r="F36" s="788"/>
    </row>
    <row r="37" spans="1:6">
      <c r="A37" s="803"/>
      <c r="B37" s="804"/>
      <c r="C37" s="781"/>
      <c r="D37" s="781"/>
      <c r="E37" s="792"/>
      <c r="F37" s="793"/>
    </row>
    <row r="38" spans="1:6">
      <c r="A38" s="937" t="s">
        <v>402</v>
      </c>
      <c r="B38" s="937"/>
      <c r="C38" s="923"/>
      <c r="D38" s="937"/>
      <c r="E38" s="937"/>
      <c r="F38" s="805"/>
    </row>
    <row r="39" spans="1:6">
      <c r="A39" s="801"/>
      <c r="B39" s="806"/>
      <c r="C39" s="798"/>
      <c r="D39" s="799"/>
      <c r="E39" s="800"/>
      <c r="F39" s="799"/>
    </row>
    <row r="40" spans="1:6" ht="132.75" customHeight="1">
      <c r="A40" s="795" t="s">
        <v>384</v>
      </c>
      <c r="B40" s="783" t="s">
        <v>403</v>
      </c>
      <c r="C40" s="784"/>
      <c r="D40" s="784"/>
      <c r="E40" s="574"/>
      <c r="F40" s="788"/>
    </row>
    <row r="41" spans="1:6">
      <c r="A41" s="795"/>
      <c r="B41" s="807" t="s">
        <v>404</v>
      </c>
      <c r="C41" s="784" t="s">
        <v>37</v>
      </c>
      <c r="D41" s="784">
        <v>260</v>
      </c>
      <c r="E41" s="574"/>
      <c r="F41" s="788"/>
    </row>
    <row r="42" spans="1:6" ht="13.5" customHeight="1">
      <c r="A42" s="795"/>
      <c r="B42" s="807"/>
      <c r="C42" s="784"/>
      <c r="D42" s="784"/>
      <c r="E42" s="574"/>
      <c r="F42" s="788"/>
    </row>
    <row r="43" spans="1:6" ht="44.25" customHeight="1">
      <c r="A43" s="795" t="s">
        <v>387</v>
      </c>
      <c r="B43" s="807" t="s">
        <v>405</v>
      </c>
      <c r="C43" s="784" t="s">
        <v>37</v>
      </c>
      <c r="D43" s="784">
        <v>260</v>
      </c>
      <c r="E43" s="574"/>
      <c r="F43" s="788"/>
    </row>
    <row r="44" spans="1:6">
      <c r="A44" s="795"/>
      <c r="B44" s="807"/>
      <c r="C44" s="784"/>
      <c r="D44" s="771"/>
      <c r="E44" s="574"/>
      <c r="F44" s="788"/>
    </row>
    <row r="45" spans="1:6" ht="30.75" customHeight="1">
      <c r="A45" s="795" t="s">
        <v>389</v>
      </c>
      <c r="B45" s="807" t="s">
        <v>406</v>
      </c>
      <c r="C45" s="784" t="s">
        <v>37</v>
      </c>
      <c r="D45" s="784">
        <v>260</v>
      </c>
      <c r="E45" s="574"/>
      <c r="F45" s="788"/>
    </row>
    <row r="46" spans="1:6">
      <c r="A46" s="779"/>
      <c r="B46" s="808"/>
      <c r="C46" s="781"/>
      <c r="D46" s="781"/>
      <c r="E46" s="792"/>
      <c r="F46" s="793"/>
    </row>
    <row r="47" spans="1:6">
      <c r="A47" s="938" t="s">
        <v>407</v>
      </c>
      <c r="B47" s="938"/>
      <c r="C47" s="809"/>
      <c r="D47" s="809"/>
      <c r="E47" s="809"/>
      <c r="F47" s="810"/>
    </row>
    <row r="48" spans="1:6">
      <c r="A48" s="795"/>
      <c r="B48" s="811"/>
      <c r="C48" s="784"/>
      <c r="D48" s="784"/>
      <c r="E48" s="574"/>
      <c r="F48" s="788"/>
    </row>
    <row r="49" spans="1:6" ht="31.5" customHeight="1">
      <c r="A49" s="927" t="s">
        <v>384</v>
      </c>
      <c r="B49" s="812" t="s">
        <v>408</v>
      </c>
      <c r="C49" s="928"/>
      <c r="D49" s="928"/>
      <c r="E49" s="929"/>
      <c r="F49" s="930"/>
    </row>
    <row r="50" spans="1:6" ht="42" customHeight="1">
      <c r="A50" s="927"/>
      <c r="B50" s="812" t="s">
        <v>409</v>
      </c>
      <c r="C50" s="928"/>
      <c r="D50" s="928"/>
      <c r="E50" s="929"/>
      <c r="F50" s="930"/>
    </row>
    <row r="51" spans="1:6" ht="27.75" customHeight="1">
      <c r="A51" s="927"/>
      <c r="B51" s="813" t="s">
        <v>410</v>
      </c>
      <c r="C51" s="928"/>
      <c r="D51" s="928"/>
      <c r="E51" s="929"/>
      <c r="F51" s="930"/>
    </row>
    <row r="52" spans="1:6" ht="55.5" customHeight="1">
      <c r="A52" s="927"/>
      <c r="B52" s="787" t="s">
        <v>411</v>
      </c>
      <c r="C52" s="928"/>
      <c r="D52" s="928"/>
      <c r="E52" s="929"/>
      <c r="F52" s="930"/>
    </row>
    <row r="53" spans="1:6" ht="28.5" customHeight="1">
      <c r="A53" s="927"/>
      <c r="B53" s="787" t="s">
        <v>412</v>
      </c>
      <c r="C53" s="928"/>
      <c r="D53" s="928"/>
      <c r="E53" s="929"/>
      <c r="F53" s="930"/>
    </row>
    <row r="54" spans="1:6" ht="54" customHeight="1">
      <c r="A54" s="927"/>
      <c r="B54" s="787" t="s">
        <v>413</v>
      </c>
      <c r="C54" s="928"/>
      <c r="D54" s="928"/>
      <c r="E54" s="929"/>
      <c r="F54" s="930"/>
    </row>
    <row r="55" spans="1:6" ht="15" customHeight="1">
      <c r="A55" s="927"/>
      <c r="B55" s="814" t="s">
        <v>414</v>
      </c>
      <c r="C55" s="928" t="s">
        <v>62</v>
      </c>
      <c r="D55" s="784">
        <v>10</v>
      </c>
      <c r="E55" s="574"/>
      <c r="F55" s="788"/>
    </row>
    <row r="56" spans="1:6">
      <c r="A56" s="815"/>
      <c r="B56" s="816"/>
      <c r="C56" s="791"/>
      <c r="D56" s="791"/>
      <c r="E56" s="817"/>
      <c r="F56" s="818"/>
    </row>
    <row r="57" spans="1:6" ht="114.75">
      <c r="A57" s="939" t="s">
        <v>387</v>
      </c>
      <c r="B57" s="787" t="s">
        <v>415</v>
      </c>
      <c r="C57" s="940"/>
      <c r="D57" s="940"/>
      <c r="E57" s="941"/>
      <c r="F57" s="942"/>
    </row>
    <row r="58" spans="1:6" ht="81.75" customHeight="1">
      <c r="A58" s="939"/>
      <c r="B58" s="787" t="s">
        <v>416</v>
      </c>
      <c r="C58" s="940"/>
      <c r="D58" s="940"/>
      <c r="E58" s="941"/>
      <c r="F58" s="942"/>
    </row>
    <row r="59" spans="1:6" ht="45" customHeight="1">
      <c r="A59" s="939"/>
      <c r="B59" s="787" t="s">
        <v>417</v>
      </c>
      <c r="C59" s="940"/>
      <c r="D59" s="940"/>
      <c r="E59" s="941"/>
      <c r="F59" s="942"/>
    </row>
    <row r="60" spans="1:6" ht="42" customHeight="1">
      <c r="A60" s="927"/>
      <c r="B60" s="787" t="s">
        <v>418</v>
      </c>
      <c r="C60" s="928"/>
      <c r="D60" s="928"/>
      <c r="E60" s="929"/>
      <c r="F60" s="930"/>
    </row>
    <row r="61" spans="1:6" ht="69" customHeight="1">
      <c r="A61" s="927"/>
      <c r="B61" s="787" t="s">
        <v>419</v>
      </c>
      <c r="C61" s="928"/>
      <c r="D61" s="928"/>
      <c r="E61" s="929"/>
      <c r="F61" s="930"/>
    </row>
    <row r="62" spans="1:6" ht="55.5" customHeight="1">
      <c r="A62" s="927"/>
      <c r="B62" s="787" t="s">
        <v>420</v>
      </c>
      <c r="C62" s="928"/>
      <c r="D62" s="928"/>
      <c r="E62" s="929"/>
      <c r="F62" s="930"/>
    </row>
    <row r="63" spans="1:6">
      <c r="A63" s="927"/>
      <c r="B63" s="819" t="s">
        <v>421</v>
      </c>
      <c r="C63" s="928" t="s">
        <v>62</v>
      </c>
      <c r="D63" s="784">
        <v>10</v>
      </c>
      <c r="E63" s="574"/>
      <c r="F63" s="788"/>
    </row>
    <row r="64" spans="1:6">
      <c r="A64" s="815"/>
      <c r="B64" s="820"/>
      <c r="C64" s="791"/>
      <c r="D64" s="791"/>
      <c r="E64" s="817"/>
      <c r="F64" s="818"/>
    </row>
    <row r="65" spans="1:7">
      <c r="A65" s="927" t="s">
        <v>389</v>
      </c>
      <c r="B65" s="819" t="s">
        <v>422</v>
      </c>
      <c r="C65" s="928" t="s">
        <v>62</v>
      </c>
      <c r="D65" s="928">
        <v>10</v>
      </c>
      <c r="E65" s="574"/>
      <c r="F65" s="788"/>
    </row>
    <row r="66" spans="1:7">
      <c r="A66" s="815"/>
      <c r="B66" s="820"/>
      <c r="C66" s="791"/>
      <c r="D66" s="791"/>
      <c r="E66" s="817"/>
      <c r="F66" s="818"/>
    </row>
    <row r="67" spans="1:7" ht="25.5">
      <c r="A67" s="795" t="s">
        <v>391</v>
      </c>
      <c r="B67" s="787" t="s">
        <v>423</v>
      </c>
      <c r="C67" s="821" t="s">
        <v>424</v>
      </c>
      <c r="D67" s="822">
        <v>1</v>
      </c>
      <c r="E67" s="574"/>
      <c r="F67" s="788"/>
      <c r="G67" s="823"/>
    </row>
    <row r="68" spans="1:7">
      <c r="A68" s="779"/>
      <c r="B68" s="790"/>
      <c r="C68" s="794"/>
      <c r="D68" s="824"/>
      <c r="E68" s="792"/>
      <c r="F68" s="793"/>
      <c r="G68" s="823"/>
    </row>
    <row r="69" spans="1:7" ht="25.5">
      <c r="A69" s="825" t="s">
        <v>393</v>
      </c>
      <c r="B69" s="802" t="s">
        <v>425</v>
      </c>
      <c r="C69" s="826"/>
      <c r="D69" s="827"/>
      <c r="E69" s="574"/>
      <c r="F69" s="828"/>
      <c r="G69" s="823"/>
    </row>
    <row r="70" spans="1:7">
      <c r="A70" s="829"/>
      <c r="B70" s="871" t="s">
        <v>426</v>
      </c>
      <c r="C70" s="826" t="s">
        <v>327</v>
      </c>
      <c r="D70" s="827">
        <v>1</v>
      </c>
      <c r="E70" s="574"/>
      <c r="F70" s="828"/>
      <c r="G70" s="823"/>
    </row>
    <row r="71" spans="1:7">
      <c r="A71" s="830"/>
      <c r="B71" s="831"/>
      <c r="C71" s="832"/>
      <c r="D71" s="833"/>
      <c r="E71" s="792"/>
      <c r="F71" s="834"/>
      <c r="G71" s="823"/>
    </row>
    <row r="72" spans="1:7">
      <c r="A72" s="835"/>
      <c r="B72" s="836" t="s">
        <v>427</v>
      </c>
      <c r="C72" s="837"/>
      <c r="D72" s="838"/>
      <c r="E72" s="838"/>
      <c r="F72" s="839">
        <f>SUM(F19:F70)</f>
        <v>0</v>
      </c>
    </row>
    <row r="73" spans="1:7">
      <c r="A73" s="840"/>
      <c r="B73" s="841"/>
      <c r="C73" s="840"/>
      <c r="D73" s="842"/>
      <c r="E73" s="842"/>
      <c r="F73" s="843"/>
    </row>
    <row r="74" spans="1:7">
      <c r="A74" s="840"/>
      <c r="B74" s="841"/>
      <c r="C74" s="840"/>
      <c r="D74" s="842"/>
      <c r="E74" s="842"/>
      <c r="F74" s="844"/>
    </row>
    <row r="75" spans="1:7" ht="15" customHeight="1">
      <c r="A75" s="935" t="s">
        <v>428</v>
      </c>
      <c r="B75" s="935"/>
      <c r="C75" s="935"/>
      <c r="D75" s="935"/>
      <c r="E75" s="925"/>
      <c r="F75" s="776"/>
    </row>
    <row r="76" spans="1:7" ht="15.75">
      <c r="A76" s="926"/>
      <c r="B76" s="778"/>
      <c r="C76" s="778"/>
      <c r="D76" s="778"/>
      <c r="E76" s="778"/>
      <c r="F76" s="778"/>
    </row>
    <row r="77" spans="1:7">
      <c r="A77" s="937" t="s">
        <v>429</v>
      </c>
      <c r="B77" s="937"/>
      <c r="C77" s="937"/>
      <c r="D77" s="937"/>
      <c r="E77" s="937"/>
      <c r="F77" s="937"/>
    </row>
    <row r="78" spans="1:7" ht="15">
      <c r="A78" s="845"/>
      <c r="B78" s="787"/>
      <c r="C78" s="846"/>
      <c r="D78" s="847"/>
      <c r="E78" s="847"/>
      <c r="F78" s="847"/>
    </row>
    <row r="79" spans="1:7" ht="120.75" customHeight="1">
      <c r="A79" s="786" t="s">
        <v>384</v>
      </c>
      <c r="B79" s="787" t="s">
        <v>430</v>
      </c>
      <c r="C79" s="851"/>
      <c r="D79" s="821"/>
      <c r="E79" s="775"/>
      <c r="F79" s="852"/>
    </row>
    <row r="80" spans="1:7">
      <c r="A80" s="786"/>
      <c r="B80" s="787" t="s">
        <v>431</v>
      </c>
      <c r="C80" s="851" t="s">
        <v>37</v>
      </c>
      <c r="D80" s="853">
        <v>310</v>
      </c>
      <c r="E80" s="574"/>
      <c r="F80" s="788"/>
    </row>
    <row r="81" spans="1:7">
      <c r="A81" s="786"/>
      <c r="B81" s="787"/>
      <c r="C81" s="851"/>
      <c r="D81" s="853"/>
      <c r="E81" s="775"/>
      <c r="F81" s="852"/>
    </row>
    <row r="82" spans="1:7" ht="51">
      <c r="A82" s="927" t="s">
        <v>387</v>
      </c>
      <c r="B82" s="787" t="s">
        <v>432</v>
      </c>
      <c r="C82" s="928" t="s">
        <v>62</v>
      </c>
      <c r="D82" s="784">
        <v>10</v>
      </c>
      <c r="E82" s="574"/>
      <c r="F82" s="788"/>
    </row>
    <row r="83" spans="1:7">
      <c r="A83" s="815"/>
      <c r="B83" s="790"/>
      <c r="C83" s="791"/>
      <c r="D83" s="781"/>
      <c r="E83" s="792"/>
      <c r="F83" s="793"/>
    </row>
    <row r="84" spans="1:7">
      <c r="A84" s="789"/>
      <c r="B84" s="790"/>
      <c r="C84" s="849"/>
      <c r="D84" s="794"/>
      <c r="E84" s="844"/>
      <c r="F84" s="850"/>
    </row>
    <row r="85" spans="1:7" ht="12.75" customHeight="1">
      <c r="A85" s="937" t="s">
        <v>433</v>
      </c>
      <c r="B85" s="937"/>
      <c r="C85" s="937"/>
      <c r="D85" s="937"/>
      <c r="E85" s="937"/>
      <c r="F85" s="937"/>
      <c r="G85" s="823"/>
    </row>
    <row r="86" spans="1:7">
      <c r="A86" s="848"/>
      <c r="B86" s="848"/>
      <c r="C86" s="789"/>
      <c r="D86" s="789"/>
      <c r="E86" s="854"/>
      <c r="F86" s="854"/>
      <c r="G86" s="823"/>
    </row>
    <row r="87" spans="1:7" ht="134.25" customHeight="1">
      <c r="A87" s="795" t="s">
        <v>384</v>
      </c>
      <c r="B87" s="787" t="s">
        <v>434</v>
      </c>
      <c r="C87" s="784" t="s">
        <v>62</v>
      </c>
      <c r="D87" s="855">
        <v>10</v>
      </c>
      <c r="E87" s="574"/>
      <c r="F87" s="788"/>
    </row>
    <row r="88" spans="1:7">
      <c r="A88" s="779"/>
      <c r="B88" s="856"/>
      <c r="C88" s="781"/>
      <c r="D88" s="857"/>
      <c r="E88" s="792"/>
      <c r="F88" s="793"/>
    </row>
    <row r="89" spans="1:7" ht="92.25" customHeight="1">
      <c r="A89" s="858" t="s">
        <v>387</v>
      </c>
      <c r="B89" s="814" t="s">
        <v>435</v>
      </c>
      <c r="C89" s="771"/>
      <c r="D89" s="859"/>
      <c r="E89" s="758"/>
      <c r="F89" s="860"/>
    </row>
    <row r="90" spans="1:7" ht="318.75">
      <c r="A90" s="858"/>
      <c r="B90" s="814" t="s">
        <v>436</v>
      </c>
      <c r="C90" s="861"/>
      <c r="D90" s="822"/>
      <c r="E90" s="862"/>
      <c r="F90" s="788"/>
    </row>
    <row r="91" spans="1:7" ht="409.5">
      <c r="A91" s="858"/>
      <c r="B91" s="814" t="s">
        <v>482</v>
      </c>
      <c r="C91" s="861" t="s">
        <v>62</v>
      </c>
      <c r="D91" s="822">
        <v>10</v>
      </c>
      <c r="E91" s="862"/>
      <c r="F91" s="788">
        <f>D91*E91</f>
        <v>0</v>
      </c>
    </row>
    <row r="92" spans="1:7" ht="241.5" customHeight="1">
      <c r="A92" s="858"/>
      <c r="B92" s="814" t="s">
        <v>483</v>
      </c>
      <c r="C92" s="861"/>
      <c r="D92" s="822"/>
      <c r="E92" s="862"/>
      <c r="F92" s="788"/>
    </row>
    <row r="93" spans="1:7" ht="219" customHeight="1">
      <c r="A93" s="858"/>
      <c r="B93" s="787" t="s">
        <v>484</v>
      </c>
      <c r="C93" s="861"/>
      <c r="D93" s="822"/>
      <c r="E93" s="862"/>
      <c r="F93" s="788"/>
    </row>
    <row r="94" spans="1:7" ht="210" customHeight="1">
      <c r="A94" s="858"/>
      <c r="B94" s="787" t="s">
        <v>485</v>
      </c>
      <c r="C94" s="861"/>
      <c r="D94" s="822"/>
      <c r="E94" s="862"/>
      <c r="F94" s="788"/>
    </row>
    <row r="95" spans="1:7">
      <c r="A95" s="789"/>
      <c r="B95" s="790"/>
      <c r="C95" s="849"/>
      <c r="D95" s="794"/>
      <c r="E95" s="844"/>
      <c r="F95" s="863"/>
    </row>
    <row r="96" spans="1:7" ht="12.75" customHeight="1">
      <c r="A96" s="937" t="s">
        <v>437</v>
      </c>
      <c r="B96" s="937"/>
      <c r="C96" s="937"/>
      <c r="D96" s="937"/>
      <c r="E96" s="937"/>
      <c r="F96" s="937"/>
    </row>
    <row r="97" spans="1:6">
      <c r="A97" s="845"/>
      <c r="B97" s="787"/>
      <c r="C97" s="847"/>
      <c r="D97" s="847"/>
      <c r="E97" s="847"/>
      <c r="F97" s="847"/>
    </row>
    <row r="98" spans="1:6" ht="25.5">
      <c r="A98" s="786" t="s">
        <v>384</v>
      </c>
      <c r="B98" s="787" t="s">
        <v>438</v>
      </c>
      <c r="C98" s="851" t="s">
        <v>62</v>
      </c>
      <c r="D98" s="853">
        <v>10</v>
      </c>
      <c r="E98" s="775"/>
      <c r="F98" s="788"/>
    </row>
    <row r="99" spans="1:6">
      <c r="A99" s="789"/>
      <c r="B99" s="790"/>
      <c r="C99" s="849"/>
      <c r="D99" s="794"/>
      <c r="E99" s="844"/>
      <c r="F99" s="850"/>
    </row>
    <row r="100" spans="1:6">
      <c r="A100" s="797"/>
      <c r="B100" s="780"/>
      <c r="C100" s="781"/>
      <c r="D100" s="781"/>
      <c r="E100" s="844"/>
      <c r="F100" s="793"/>
    </row>
    <row r="101" spans="1:6">
      <c r="A101" s="944" t="s">
        <v>439</v>
      </c>
      <c r="B101" s="945"/>
      <c r="C101" s="945"/>
      <c r="D101" s="945"/>
      <c r="E101" s="945"/>
      <c r="F101" s="945"/>
    </row>
    <row r="102" spans="1:6">
      <c r="A102" s="847"/>
      <c r="B102" s="787"/>
      <c r="C102" s="847"/>
      <c r="D102" s="786"/>
      <c r="E102" s="847"/>
      <c r="F102" s="847"/>
    </row>
    <row r="103" spans="1:6" ht="38.25">
      <c r="A103" s="858" t="s">
        <v>384</v>
      </c>
      <c r="B103" s="787" t="s">
        <v>486</v>
      </c>
      <c r="C103" s="928" t="s">
        <v>37</v>
      </c>
      <c r="D103" s="784">
        <v>290</v>
      </c>
      <c r="E103" s="775"/>
      <c r="F103" s="788"/>
    </row>
    <row r="104" spans="1:6">
      <c r="A104" s="858"/>
      <c r="B104" s="787"/>
      <c r="C104" s="928"/>
      <c r="D104" s="784"/>
      <c r="E104" s="775"/>
      <c r="F104" s="788"/>
    </row>
    <row r="105" spans="1:6" ht="38.25">
      <c r="A105" s="858" t="s">
        <v>387</v>
      </c>
      <c r="B105" s="787" t="s">
        <v>440</v>
      </c>
      <c r="C105" s="928" t="s">
        <v>62</v>
      </c>
      <c r="D105" s="784">
        <v>10</v>
      </c>
      <c r="E105" s="775"/>
      <c r="F105" s="788"/>
    </row>
    <row r="106" spans="1:6">
      <c r="A106" s="858"/>
      <c r="B106" s="787"/>
      <c r="C106" s="928"/>
      <c r="D106" s="784"/>
      <c r="E106" s="775"/>
      <c r="F106" s="788"/>
    </row>
    <row r="107" spans="1:6" ht="38.25">
      <c r="A107" s="858" t="s">
        <v>389</v>
      </c>
      <c r="B107" s="787" t="s">
        <v>441</v>
      </c>
      <c r="C107" s="928" t="s">
        <v>62</v>
      </c>
      <c r="D107" s="784">
        <v>30</v>
      </c>
      <c r="E107" s="775"/>
      <c r="F107" s="788"/>
    </row>
    <row r="108" spans="1:6">
      <c r="A108" s="858"/>
      <c r="B108" s="787"/>
      <c r="C108" s="928"/>
      <c r="D108" s="784"/>
      <c r="E108" s="775"/>
      <c r="F108" s="788"/>
    </row>
    <row r="109" spans="1:6" ht="38.25">
      <c r="A109" s="858" t="s">
        <v>391</v>
      </c>
      <c r="B109" s="787" t="s">
        <v>442</v>
      </c>
      <c r="C109" s="928" t="s">
        <v>62</v>
      </c>
      <c r="D109" s="784">
        <v>1</v>
      </c>
      <c r="E109" s="775"/>
      <c r="F109" s="788"/>
    </row>
    <row r="110" spans="1:6">
      <c r="A110" s="858"/>
      <c r="B110" s="787"/>
      <c r="C110" s="928"/>
      <c r="D110" s="784"/>
      <c r="E110" s="775"/>
      <c r="F110" s="788"/>
    </row>
    <row r="111" spans="1:6">
      <c r="A111" s="837"/>
      <c r="B111" s="836" t="s">
        <v>443</v>
      </c>
      <c r="C111" s="837"/>
      <c r="D111" s="838"/>
      <c r="E111" s="838"/>
      <c r="F111" s="839">
        <f>SUM(F102:F109)+F98+SUM(F86:F95)+SUM(F79:F82)</f>
        <v>0</v>
      </c>
    </row>
    <row r="112" spans="1:6">
      <c r="A112" s="926"/>
      <c r="B112" s="774"/>
      <c r="C112" s="926"/>
      <c r="D112" s="771"/>
      <c r="E112" s="771"/>
      <c r="F112" s="864"/>
    </row>
    <row r="113" spans="1:7">
      <c r="A113" s="779"/>
      <c r="B113" s="790"/>
      <c r="C113" s="794"/>
      <c r="D113" s="824"/>
      <c r="E113" s="792"/>
      <c r="F113" s="793"/>
      <c r="G113" s="823"/>
    </row>
    <row r="114" spans="1:7" ht="15.75">
      <c r="A114" s="935" t="s">
        <v>444</v>
      </c>
      <c r="B114" s="935" t="s">
        <v>445</v>
      </c>
      <c r="C114" s="935"/>
      <c r="D114" s="935"/>
      <c r="E114" s="925"/>
      <c r="F114" s="865"/>
      <c r="G114" s="545"/>
    </row>
    <row r="115" spans="1:7">
      <c r="A115" s="924"/>
      <c r="B115" s="923"/>
      <c r="C115" s="923"/>
      <c r="D115" s="923"/>
      <c r="E115" s="923"/>
      <c r="F115" s="805"/>
      <c r="G115" s="545"/>
    </row>
    <row r="116" spans="1:7" ht="54.75" customHeight="1">
      <c r="A116" s="795" t="s">
        <v>384</v>
      </c>
      <c r="B116" s="866" t="s">
        <v>446</v>
      </c>
      <c r="C116" s="822"/>
      <c r="D116" s="822"/>
      <c r="E116" s="574"/>
      <c r="F116" s="788"/>
      <c r="G116" s="545"/>
    </row>
    <row r="117" spans="1:7" ht="29.25" customHeight="1">
      <c r="A117" s="786"/>
      <c r="B117" s="787" t="s">
        <v>447</v>
      </c>
      <c r="C117" s="821"/>
      <c r="D117" s="821"/>
      <c r="E117" s="847"/>
      <c r="F117" s="867"/>
      <c r="G117" s="545"/>
    </row>
    <row r="118" spans="1:7" ht="27.75" customHeight="1">
      <c r="A118" s="786"/>
      <c r="B118" s="787" t="s">
        <v>448</v>
      </c>
      <c r="C118" s="821"/>
      <c r="D118" s="821"/>
      <c r="E118" s="847"/>
      <c r="F118" s="867"/>
      <c r="G118" s="545"/>
    </row>
    <row r="119" spans="1:7" ht="15.75" customHeight="1">
      <c r="A119" s="845"/>
      <c r="B119" s="845" t="s">
        <v>449</v>
      </c>
      <c r="C119" s="821"/>
      <c r="D119" s="821"/>
      <c r="E119" s="847"/>
      <c r="F119" s="867"/>
      <c r="G119" s="545"/>
    </row>
    <row r="120" spans="1:7" ht="29.25" customHeight="1">
      <c r="A120" s="786"/>
      <c r="B120" s="845" t="s">
        <v>450</v>
      </c>
      <c r="C120" s="822"/>
      <c r="D120" s="822"/>
      <c r="E120" s="574"/>
      <c r="F120" s="788"/>
      <c r="G120" s="545"/>
    </row>
    <row r="121" spans="1:7" ht="27.75" customHeight="1">
      <c r="A121" s="845"/>
      <c r="B121" s="787" t="s">
        <v>451</v>
      </c>
      <c r="C121" s="822"/>
      <c r="D121" s="822"/>
      <c r="E121" s="847"/>
      <c r="F121" s="867"/>
      <c r="G121" s="545"/>
    </row>
    <row r="122" spans="1:7">
      <c r="A122" s="845"/>
      <c r="B122" s="819" t="s">
        <v>452</v>
      </c>
      <c r="C122" s="822" t="s">
        <v>424</v>
      </c>
      <c r="D122" s="822">
        <v>1</v>
      </c>
      <c r="E122" s="574"/>
      <c r="F122" s="788"/>
      <c r="G122" s="545"/>
    </row>
    <row r="123" spans="1:7">
      <c r="A123" s="782"/>
      <c r="B123" s="783"/>
      <c r="C123" s="851"/>
      <c r="D123" s="851"/>
      <c r="E123" s="847"/>
      <c r="F123" s="867"/>
      <c r="G123" s="545"/>
    </row>
    <row r="124" spans="1:7">
      <c r="A124" s="868"/>
      <c r="B124" s="836" t="s">
        <v>453</v>
      </c>
      <c r="C124" s="869"/>
      <c r="D124" s="869"/>
      <c r="E124" s="838"/>
      <c r="F124" s="839">
        <f>F122</f>
        <v>0</v>
      </c>
      <c r="G124" s="545"/>
    </row>
    <row r="125" spans="1:7">
      <c r="A125" s="545"/>
      <c r="B125" s="774"/>
      <c r="C125" s="861"/>
      <c r="D125" s="861"/>
      <c r="E125" s="771"/>
      <c r="F125" s="864"/>
      <c r="G125" s="545"/>
    </row>
    <row r="126" spans="1:7">
      <c r="A126" s="782"/>
      <c r="B126" s="871"/>
      <c r="C126" s="784"/>
      <c r="D126" s="872"/>
      <c r="E126" s="570"/>
      <c r="F126" s="873"/>
    </row>
    <row r="127" spans="1:7" ht="15.75" customHeight="1">
      <c r="A127" s="946" t="s">
        <v>454</v>
      </c>
      <c r="B127" s="946" t="s">
        <v>455</v>
      </c>
      <c r="C127" s="946"/>
      <c r="D127" s="946"/>
      <c r="E127" s="925"/>
      <c r="F127" s="870"/>
    </row>
    <row r="128" spans="1:7">
      <c r="A128" s="874"/>
      <c r="B128" s="875"/>
      <c r="C128" s="873"/>
      <c r="D128" s="873"/>
      <c r="E128" s="800"/>
      <c r="F128" s="873"/>
    </row>
    <row r="129" spans="1:6">
      <c r="A129" s="570" t="s">
        <v>384</v>
      </c>
      <c r="B129" s="943" t="s">
        <v>456</v>
      </c>
      <c r="C129" s="943"/>
      <c r="D129" s="943"/>
      <c r="E129" s="943"/>
      <c r="F129" s="864">
        <f>F72</f>
        <v>0</v>
      </c>
    </row>
    <row r="130" spans="1:6">
      <c r="A130" s="570"/>
      <c r="B130" s="922"/>
      <c r="C130" s="922"/>
      <c r="D130" s="922"/>
      <c r="E130" s="922"/>
      <c r="F130" s="864"/>
    </row>
    <row r="131" spans="1:6">
      <c r="A131" s="570" t="s">
        <v>387</v>
      </c>
      <c r="B131" s="943" t="s">
        <v>457</v>
      </c>
      <c r="C131" s="943"/>
      <c r="D131" s="943"/>
      <c r="E131" s="943"/>
      <c r="F131" s="864">
        <f>F111</f>
        <v>0</v>
      </c>
    </row>
    <row r="132" spans="1:6">
      <c r="A132" s="570"/>
      <c r="B132" s="922"/>
      <c r="C132" s="922"/>
      <c r="D132" s="922"/>
      <c r="E132" s="922"/>
      <c r="F132" s="864"/>
    </row>
    <row r="133" spans="1:6">
      <c r="A133" s="570" t="s">
        <v>389</v>
      </c>
      <c r="B133" s="922" t="s">
        <v>445</v>
      </c>
      <c r="C133" s="922"/>
      <c r="D133" s="922"/>
      <c r="E133" s="922"/>
      <c r="F133" s="864">
        <f>F124</f>
        <v>0</v>
      </c>
    </row>
    <row r="134" spans="1:6">
      <c r="A134" s="570"/>
      <c r="B134" s="922"/>
      <c r="C134" s="922"/>
      <c r="D134" s="922"/>
      <c r="E134" s="922"/>
      <c r="F134" s="864"/>
    </row>
    <row r="135" spans="1:6">
      <c r="A135" s="874"/>
      <c r="B135" s="876"/>
      <c r="C135" s="877"/>
      <c r="D135" s="877"/>
      <c r="E135" s="878"/>
      <c r="F135" s="879"/>
    </row>
    <row r="136" spans="1:6" ht="15">
      <c r="A136" s="880"/>
      <c r="B136" s="881" t="s">
        <v>458</v>
      </c>
      <c r="C136" s="882"/>
      <c r="D136" s="882"/>
      <c r="E136" s="883"/>
      <c r="F136" s="884">
        <f>F133+F131+F129</f>
        <v>0</v>
      </c>
    </row>
    <row r="137" spans="1:6" ht="15">
      <c r="A137" s="927"/>
      <c r="B137" s="885" t="s">
        <v>459</v>
      </c>
      <c r="C137" s="873"/>
      <c r="D137" s="873"/>
      <c r="E137" s="800"/>
      <c r="F137" s="886">
        <f>F136*0.25</f>
        <v>0</v>
      </c>
    </row>
    <row r="138" spans="1:6" ht="15">
      <c r="A138" s="880"/>
      <c r="B138" s="881" t="s">
        <v>460</v>
      </c>
      <c r="C138" s="882"/>
      <c r="D138" s="882"/>
      <c r="E138" s="883"/>
      <c r="F138" s="884">
        <f>F136+F137</f>
        <v>0</v>
      </c>
    </row>
    <row r="139" spans="1:6">
      <c r="A139" s="815"/>
      <c r="D139" s="756"/>
    </row>
    <row r="140" spans="1:6" ht="15">
      <c r="A140" s="815"/>
      <c r="B140" s="888"/>
      <c r="D140" s="756"/>
      <c r="E140" s="948"/>
      <c r="F140" s="948"/>
    </row>
    <row r="141" spans="1:6">
      <c r="A141" s="815"/>
      <c r="B141" s="751"/>
      <c r="D141" s="756"/>
      <c r="E141" s="949"/>
      <c r="F141" s="949"/>
    </row>
    <row r="142" spans="1:6">
      <c r="A142" s="815"/>
      <c r="B142" s="751"/>
      <c r="D142" s="756"/>
      <c r="E142" s="921"/>
      <c r="F142" s="921"/>
    </row>
    <row r="143" spans="1:6" ht="14.25">
      <c r="A143" s="815"/>
      <c r="B143" s="888"/>
      <c r="D143" s="756"/>
      <c r="E143" s="950"/>
      <c r="F143" s="950"/>
    </row>
    <row r="144" spans="1:6" ht="14.25">
      <c r="A144" s="815"/>
      <c r="B144" s="888"/>
      <c r="D144" s="756"/>
      <c r="E144" s="950"/>
      <c r="F144" s="950"/>
    </row>
    <row r="145" spans="1:6" ht="14.25">
      <c r="A145" s="815"/>
      <c r="B145" s="888"/>
      <c r="D145" s="756"/>
      <c r="E145" s="950"/>
      <c r="F145" s="950"/>
    </row>
    <row r="146" spans="1:6" ht="14.25">
      <c r="A146" s="815"/>
      <c r="B146" s="888"/>
      <c r="D146" s="756"/>
      <c r="E146" s="950"/>
      <c r="F146" s="950"/>
    </row>
    <row r="147" spans="1:6">
      <c r="A147" s="889"/>
      <c r="B147" s="890"/>
      <c r="D147" s="756"/>
      <c r="E147" s="950"/>
      <c r="F147" s="950"/>
    </row>
    <row r="148" spans="1:6">
      <c r="A148" s="889"/>
      <c r="B148" s="890"/>
      <c r="D148" s="756"/>
      <c r="E148" s="891"/>
      <c r="F148" s="756"/>
    </row>
    <row r="149" spans="1:6">
      <c r="A149" s="889"/>
      <c r="B149" s="892"/>
      <c r="D149" s="756"/>
      <c r="E149" s="891"/>
      <c r="F149" s="756"/>
    </row>
    <row r="150" spans="1:6">
      <c r="A150" s="889"/>
      <c r="B150" s="890"/>
      <c r="D150" s="756"/>
      <c r="E150" s="891"/>
      <c r="F150" s="756"/>
    </row>
    <row r="151" spans="1:6">
      <c r="A151" s="889"/>
      <c r="B151" s="893"/>
      <c r="D151" s="756"/>
      <c r="E151" s="891"/>
      <c r="F151" s="756"/>
    </row>
    <row r="152" spans="1:6">
      <c r="A152" s="889"/>
      <c r="B152" s="890"/>
      <c r="D152" s="756"/>
      <c r="E152" s="891"/>
      <c r="F152" s="756"/>
    </row>
    <row r="153" spans="1:6">
      <c r="A153" s="889"/>
      <c r="B153" s="890"/>
      <c r="D153" s="756"/>
      <c r="E153" s="891"/>
      <c r="F153" s="756"/>
    </row>
    <row r="154" spans="1:6">
      <c r="A154" s="889"/>
      <c r="B154" s="894"/>
      <c r="D154" s="756"/>
      <c r="F154" s="756"/>
    </row>
    <row r="155" spans="1:6">
      <c r="A155" s="889"/>
      <c r="B155" s="890"/>
      <c r="D155" s="756"/>
      <c r="E155" s="891"/>
      <c r="F155" s="756"/>
    </row>
    <row r="156" spans="1:6">
      <c r="A156" s="889"/>
      <c r="B156" s="890"/>
      <c r="D156" s="756"/>
      <c r="E156" s="891"/>
      <c r="F156" s="756"/>
    </row>
    <row r="157" spans="1:6">
      <c r="A157" s="889"/>
      <c r="B157" s="890"/>
      <c r="D157" s="756"/>
      <c r="E157" s="891"/>
      <c r="F157" s="756"/>
    </row>
    <row r="158" spans="1:6">
      <c r="A158" s="889"/>
      <c r="B158" s="890"/>
      <c r="D158" s="756"/>
      <c r="E158" s="891"/>
      <c r="F158" s="756"/>
    </row>
    <row r="159" spans="1:6">
      <c r="A159" s="889"/>
      <c r="B159" s="894"/>
      <c r="D159" s="756"/>
      <c r="E159" s="891"/>
      <c r="F159" s="756"/>
    </row>
    <row r="160" spans="1:6">
      <c r="A160" s="889"/>
      <c r="B160" s="894"/>
      <c r="D160" s="756"/>
      <c r="E160" s="891"/>
      <c r="F160" s="756"/>
    </row>
    <row r="161" spans="1:6">
      <c r="A161" s="889"/>
      <c r="B161" s="894"/>
      <c r="D161" s="756"/>
      <c r="E161" s="891"/>
      <c r="F161" s="756"/>
    </row>
    <row r="162" spans="1:6">
      <c r="A162" s="889"/>
      <c r="B162" s="894"/>
      <c r="D162" s="756"/>
      <c r="E162" s="891"/>
      <c r="F162" s="756"/>
    </row>
    <row r="163" spans="1:6">
      <c r="A163" s="889"/>
      <c r="B163" s="894"/>
      <c r="D163" s="756"/>
      <c r="E163" s="891"/>
      <c r="F163" s="756"/>
    </row>
    <row r="164" spans="1:6">
      <c r="A164" s="889"/>
      <c r="B164" s="894"/>
      <c r="D164" s="756"/>
      <c r="E164" s="891"/>
      <c r="F164" s="756"/>
    </row>
    <row r="165" spans="1:6">
      <c r="A165" s="889"/>
      <c r="B165" s="894"/>
      <c r="D165" s="756"/>
      <c r="E165" s="891"/>
      <c r="F165" s="756"/>
    </row>
    <row r="166" spans="1:6">
      <c r="A166" s="889"/>
      <c r="B166" s="894"/>
      <c r="D166" s="756"/>
      <c r="E166" s="891"/>
      <c r="F166" s="756"/>
    </row>
    <row r="167" spans="1:6">
      <c r="A167" s="889"/>
      <c r="B167" s="892"/>
      <c r="D167" s="756"/>
      <c r="E167" s="891"/>
      <c r="F167" s="756"/>
    </row>
    <row r="168" spans="1:6">
      <c r="A168" s="889"/>
      <c r="B168" s="894"/>
      <c r="D168" s="756"/>
      <c r="E168" s="891"/>
      <c r="F168" s="756"/>
    </row>
    <row r="169" spans="1:6">
      <c r="A169" s="889"/>
      <c r="B169" s="893"/>
      <c r="D169" s="756"/>
      <c r="E169" s="891"/>
      <c r="F169" s="756"/>
    </row>
    <row r="170" spans="1:6">
      <c r="A170" s="889"/>
      <c r="B170" s="890"/>
      <c r="D170" s="756"/>
      <c r="E170" s="891"/>
      <c r="F170" s="756"/>
    </row>
    <row r="171" spans="1:6">
      <c r="A171" s="889"/>
      <c r="B171" s="890"/>
      <c r="D171" s="756"/>
      <c r="E171" s="891"/>
      <c r="F171" s="756"/>
    </row>
    <row r="172" spans="1:6">
      <c r="A172" s="889"/>
      <c r="B172" s="890"/>
      <c r="D172" s="756"/>
      <c r="E172" s="891"/>
      <c r="F172" s="756"/>
    </row>
    <row r="173" spans="1:6">
      <c r="A173" s="889"/>
      <c r="B173" s="890"/>
      <c r="D173" s="756"/>
      <c r="E173" s="891"/>
      <c r="F173" s="756"/>
    </row>
    <row r="174" spans="1:6">
      <c r="A174" s="889"/>
      <c r="B174" s="890"/>
      <c r="D174" s="756"/>
      <c r="E174" s="891"/>
      <c r="F174" s="756"/>
    </row>
    <row r="175" spans="1:6">
      <c r="A175" s="889"/>
      <c r="B175" s="890"/>
      <c r="D175" s="756"/>
      <c r="E175" s="891"/>
      <c r="F175" s="756"/>
    </row>
    <row r="176" spans="1:6">
      <c r="A176" s="889"/>
      <c r="B176" s="890"/>
      <c r="D176" s="756"/>
      <c r="E176" s="891"/>
      <c r="F176" s="756"/>
    </row>
    <row r="177" spans="1:9">
      <c r="A177" s="889"/>
      <c r="B177" s="890"/>
      <c r="D177" s="756"/>
      <c r="E177" s="891"/>
      <c r="F177" s="756"/>
    </row>
    <row r="178" spans="1:9">
      <c r="A178" s="889"/>
      <c r="B178" s="890"/>
      <c r="D178" s="756"/>
      <c r="E178" s="891"/>
      <c r="F178" s="756"/>
    </row>
    <row r="179" spans="1:9">
      <c r="A179" s="895"/>
      <c r="B179" s="890"/>
      <c r="D179" s="756"/>
      <c r="E179" s="891"/>
      <c r="F179" s="756"/>
    </row>
    <row r="180" spans="1:9">
      <c r="A180" s="895"/>
      <c r="B180" s="890"/>
      <c r="D180" s="756"/>
      <c r="E180" s="891"/>
      <c r="F180" s="756"/>
    </row>
    <row r="181" spans="1:9" ht="21" customHeight="1">
      <c r="A181" s="895"/>
      <c r="B181" s="890"/>
      <c r="D181" s="756"/>
      <c r="E181" s="891"/>
      <c r="F181" s="756"/>
    </row>
    <row r="182" spans="1:9" ht="17.25" customHeight="1">
      <c r="A182" s="889"/>
      <c r="B182" s="951"/>
      <c r="C182" s="951"/>
      <c r="D182" s="951"/>
      <c r="E182" s="951"/>
      <c r="F182" s="951"/>
      <c r="G182" s="896"/>
    </row>
    <row r="183" spans="1:9" ht="12.75" customHeight="1">
      <c r="A183" s="889"/>
      <c r="B183" s="897"/>
      <c r="D183" s="756"/>
      <c r="E183" s="891"/>
      <c r="F183" s="756"/>
    </row>
    <row r="184" spans="1:9" ht="12.75" customHeight="1">
      <c r="B184" s="952"/>
      <c r="C184" s="952"/>
      <c r="D184" s="952"/>
      <c r="E184" s="952"/>
      <c r="F184" s="899"/>
      <c r="G184" s="899"/>
      <c r="H184" s="899"/>
      <c r="I184" s="899"/>
    </row>
    <row r="185" spans="1:9" ht="15" customHeight="1">
      <c r="B185" s="900"/>
      <c r="C185" s="901"/>
      <c r="D185" s="902"/>
      <c r="E185" s="903"/>
      <c r="F185" s="904"/>
      <c r="G185" s="905"/>
      <c r="H185" s="904"/>
      <c r="I185" s="906"/>
    </row>
    <row r="186" spans="1:9" ht="14.25">
      <c r="B186" s="947"/>
      <c r="C186" s="947"/>
      <c r="D186" s="947"/>
      <c r="E186" s="947"/>
      <c r="F186" s="907"/>
      <c r="G186" s="907"/>
      <c r="H186" s="907"/>
      <c r="I186" s="907"/>
    </row>
    <row r="187" spans="1:9" ht="15">
      <c r="B187" s="920"/>
      <c r="C187" s="908"/>
      <c r="D187" s="909"/>
      <c r="E187" s="910"/>
      <c r="F187" s="907"/>
      <c r="G187" s="907"/>
      <c r="H187" s="907"/>
      <c r="I187" s="907"/>
    </row>
    <row r="188" spans="1:9" ht="15">
      <c r="B188" s="920"/>
      <c r="C188" s="911"/>
      <c r="D188" s="907"/>
      <c r="E188" s="912"/>
      <c r="F188" s="907"/>
      <c r="G188" s="907"/>
      <c r="H188" s="907"/>
      <c r="I188" s="907"/>
    </row>
    <row r="189" spans="1:9" ht="15">
      <c r="B189" s="920"/>
      <c r="C189" s="911"/>
      <c r="D189" s="907"/>
      <c r="E189" s="912"/>
      <c r="F189" s="907"/>
      <c r="G189" s="907"/>
      <c r="H189" s="907"/>
      <c r="I189" s="907"/>
    </row>
    <row r="190" spans="1:9" ht="15">
      <c r="B190" s="920"/>
      <c r="C190" s="911"/>
      <c r="D190" s="907"/>
      <c r="E190" s="912"/>
      <c r="F190" s="907"/>
      <c r="G190" s="907"/>
      <c r="H190" s="907"/>
      <c r="I190" s="907"/>
    </row>
    <row r="191" spans="1:9" ht="15">
      <c r="B191" s="920"/>
      <c r="C191" s="911"/>
      <c r="D191" s="907"/>
      <c r="E191" s="912"/>
      <c r="F191" s="907"/>
      <c r="G191" s="907"/>
      <c r="H191" s="907"/>
      <c r="I191" s="907"/>
    </row>
    <row r="192" spans="1:9" ht="15">
      <c r="B192" s="920"/>
      <c r="C192" s="913"/>
      <c r="D192" s="907"/>
      <c r="E192" s="912"/>
      <c r="F192" s="907"/>
      <c r="G192" s="907"/>
      <c r="H192" s="907"/>
      <c r="I192" s="907"/>
    </row>
    <row r="193" spans="2:9" ht="15">
      <c r="B193" s="920"/>
      <c r="C193" s="913"/>
      <c r="D193" s="907"/>
      <c r="E193" s="912"/>
      <c r="F193" s="907"/>
      <c r="G193" s="907"/>
      <c r="H193" s="907"/>
      <c r="I193" s="907"/>
    </row>
    <row r="194" spans="2:9" ht="16.5">
      <c r="B194" s="920"/>
      <c r="C194" s="914"/>
      <c r="D194" s="915"/>
      <c r="E194" s="912"/>
      <c r="F194" s="907"/>
      <c r="G194" s="907"/>
      <c r="H194" s="907"/>
      <c r="I194" s="907"/>
    </row>
    <row r="195" spans="2:9" ht="15">
      <c r="B195" s="920"/>
      <c r="C195" s="913"/>
      <c r="D195" s="907"/>
      <c r="E195" s="912"/>
      <c r="F195" s="907"/>
      <c r="G195" s="907"/>
      <c r="H195" s="907"/>
      <c r="I195" s="907"/>
    </row>
    <row r="196" spans="2:9">
      <c r="B196" s="900"/>
      <c r="C196" s="901"/>
      <c r="D196" s="902"/>
      <c r="E196" s="903"/>
      <c r="F196" s="904"/>
      <c r="G196" s="905"/>
      <c r="H196" s="904"/>
      <c r="I196" s="906"/>
    </row>
    <row r="197" spans="2:9">
      <c r="B197" s="900"/>
      <c r="C197" s="901"/>
      <c r="D197" s="902"/>
      <c r="E197" s="903"/>
      <c r="F197" s="904"/>
      <c r="G197" s="905"/>
      <c r="H197" s="904"/>
      <c r="I197" s="906"/>
    </row>
    <row r="198" spans="2:9" ht="14.25">
      <c r="B198" s="947"/>
      <c r="C198" s="947"/>
      <c r="D198" s="947"/>
      <c r="E198" s="947"/>
      <c r="F198" s="907"/>
      <c r="G198" s="907"/>
      <c r="H198" s="907"/>
      <c r="I198" s="907"/>
    </row>
    <row r="199" spans="2:9" ht="15">
      <c r="B199" s="920"/>
      <c r="C199" s="908"/>
      <c r="D199" s="909"/>
      <c r="E199" s="910"/>
      <c r="F199" s="907"/>
      <c r="G199" s="907"/>
      <c r="H199" s="907"/>
      <c r="I199" s="907"/>
    </row>
    <row r="200" spans="2:9" ht="15">
      <c r="B200" s="920"/>
      <c r="C200" s="916"/>
      <c r="D200" s="907"/>
      <c r="E200" s="912"/>
      <c r="F200" s="907"/>
      <c r="G200" s="907"/>
      <c r="H200" s="907"/>
      <c r="I200" s="907"/>
    </row>
    <row r="201" spans="2:9" ht="15">
      <c r="B201" s="920"/>
      <c r="C201" s="917"/>
      <c r="D201" s="907"/>
      <c r="E201" s="912"/>
      <c r="F201" s="907"/>
      <c r="G201" s="907"/>
      <c r="H201" s="907"/>
      <c r="I201" s="907"/>
    </row>
  </sheetData>
  <mergeCells count="27">
    <mergeCell ref="E140:F140"/>
    <mergeCell ref="E141:F141"/>
    <mergeCell ref="E143:F147"/>
    <mergeCell ref="B182:F182"/>
    <mergeCell ref="B184:E184"/>
    <mergeCell ref="F57:F59"/>
    <mergeCell ref="A75:D75"/>
    <mergeCell ref="A77:F77"/>
    <mergeCell ref="A85:F85"/>
    <mergeCell ref="A101:F101"/>
    <mergeCell ref="A47:B47"/>
    <mergeCell ref="A57:A59"/>
    <mergeCell ref="C57:C59"/>
    <mergeCell ref="D57:D59"/>
    <mergeCell ref="E57:E59"/>
    <mergeCell ref="B198:E198"/>
    <mergeCell ref="B186:E186"/>
    <mergeCell ref="A96:F96"/>
    <mergeCell ref="A114:D114"/>
    <mergeCell ref="A127:D127"/>
    <mergeCell ref="B129:E129"/>
    <mergeCell ref="B131:E131"/>
    <mergeCell ref="A8:F8"/>
    <mergeCell ref="A16:D16"/>
    <mergeCell ref="A18:B18"/>
    <mergeCell ref="A38:B38"/>
    <mergeCell ref="D38:E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6:K51"/>
  <sheetViews>
    <sheetView view="pageBreakPreview" topLeftCell="A4" zoomScale="110" zoomScaleNormal="110" zoomScaleSheetLayoutView="110" workbookViewId="0">
      <selection activeCell="F31" sqref="F31"/>
    </sheetView>
  </sheetViews>
  <sheetFormatPr defaultRowHeight="12.75"/>
  <cols>
    <col min="1" max="1" width="8.88671875" style="38"/>
    <col min="2" max="2" width="19" style="38" customWidth="1"/>
    <col min="3" max="5" width="8.88671875" style="38"/>
    <col min="6" max="6" width="13.6640625" style="38" customWidth="1"/>
    <col min="7" max="9" width="8.88671875" style="38"/>
    <col min="10" max="10" width="9.21875" style="38" bestFit="1" customWidth="1"/>
    <col min="11" max="11" width="8.44140625" style="38" bestFit="1" customWidth="1"/>
    <col min="12" max="16384" width="8.88671875" style="38"/>
  </cols>
  <sheetData>
    <row r="6" spans="1:6">
      <c r="A6" s="545"/>
      <c r="B6" s="545"/>
      <c r="C6" s="545"/>
      <c r="D6" s="545"/>
      <c r="E6" s="545"/>
      <c r="F6" s="545"/>
    </row>
    <row r="7" spans="1:6" ht="13.5" thickBot="1">
      <c r="A7" s="545"/>
      <c r="B7" s="545"/>
      <c r="C7" s="545"/>
      <c r="D7" s="545"/>
      <c r="E7" s="545"/>
      <c r="F7" s="545"/>
    </row>
    <row r="8" spans="1:6" s="39" customFormat="1" ht="13.5" thickTop="1">
      <c r="A8" s="546" t="s">
        <v>53</v>
      </c>
      <c r="B8" s="546" t="s">
        <v>235</v>
      </c>
      <c r="C8" s="547"/>
      <c r="D8" s="548"/>
      <c r="E8" s="548"/>
      <c r="F8" s="548"/>
    </row>
    <row r="9" spans="1:6" s="39" customFormat="1" ht="18" customHeight="1">
      <c r="A9" s="549"/>
      <c r="B9" s="550" t="s">
        <v>236</v>
      </c>
      <c r="C9" s="551"/>
      <c r="D9" s="552"/>
      <c r="E9" s="552"/>
      <c r="F9" s="552"/>
    </row>
    <row r="10" spans="1:6" s="40" customFormat="1" ht="15.75" customHeight="1">
      <c r="A10" s="553" t="s">
        <v>54</v>
      </c>
      <c r="B10" s="955" t="s">
        <v>357</v>
      </c>
      <c r="C10" s="955"/>
      <c r="D10" s="955"/>
      <c r="E10" s="955"/>
      <c r="F10" s="955"/>
    </row>
    <row r="11" spans="1:6" s="40" customFormat="1" ht="15.95" customHeight="1" thickBot="1">
      <c r="A11" s="554"/>
      <c r="B11" s="555" t="s">
        <v>237</v>
      </c>
      <c r="C11" s="556"/>
      <c r="D11" s="557"/>
      <c r="E11" s="557"/>
      <c r="F11" s="557"/>
    </row>
    <row r="12" spans="1:6" s="39" customFormat="1" ht="13.5" thickTop="1">
      <c r="A12" s="558"/>
      <c r="B12" s="559" t="s">
        <v>238</v>
      </c>
      <c r="C12" s="560"/>
      <c r="D12" s="561"/>
      <c r="E12" s="561"/>
      <c r="F12" s="561"/>
    </row>
    <row r="13" spans="1:6" s="39" customFormat="1">
      <c r="A13" s="602"/>
      <c r="B13" s="559" t="s">
        <v>239</v>
      </c>
      <c r="C13" s="603"/>
      <c r="D13" s="604"/>
      <c r="E13" s="604"/>
      <c r="F13" s="604"/>
    </row>
    <row r="14" spans="1:6" s="39" customFormat="1">
      <c r="A14" s="562"/>
      <c r="B14" s="563" t="s">
        <v>240</v>
      </c>
      <c r="C14" s="564"/>
      <c r="D14" s="565"/>
      <c r="E14" s="565"/>
      <c r="F14" s="565"/>
    </row>
    <row r="15" spans="1:6" s="39" customFormat="1" ht="13.5" thickBot="1">
      <c r="A15" s="566"/>
      <c r="B15" s="567" t="s">
        <v>196</v>
      </c>
      <c r="C15" s="568"/>
      <c r="D15" s="569"/>
      <c r="E15" s="569"/>
      <c r="F15" s="569"/>
    </row>
    <row r="16" spans="1:6" s="39" customFormat="1" ht="39" customHeight="1" thickTop="1" thickBot="1">
      <c r="A16" s="570"/>
      <c r="B16" s="571"/>
      <c r="C16" s="572"/>
      <c r="D16" s="573"/>
      <c r="E16" s="574"/>
      <c r="F16" s="575"/>
    </row>
    <row r="17" spans="1:11" s="39" customFormat="1" ht="25.5" customHeight="1" thickBot="1">
      <c r="A17" s="953" t="s">
        <v>234</v>
      </c>
      <c r="B17" s="954"/>
      <c r="C17" s="954"/>
      <c r="D17" s="954"/>
      <c r="E17" s="954"/>
      <c r="F17" s="954"/>
    </row>
    <row r="18" spans="1:11" s="39" customFormat="1" ht="33.75" customHeight="1">
      <c r="A18" s="576"/>
      <c r="B18" s="577"/>
      <c r="C18" s="578"/>
      <c r="D18" s="541"/>
      <c r="E18" s="541"/>
      <c r="F18" s="541"/>
    </row>
    <row r="19" spans="1:11" s="39" customFormat="1">
      <c r="A19" s="579" t="s">
        <v>1</v>
      </c>
      <c r="B19" s="580" t="s">
        <v>55</v>
      </c>
      <c r="C19" s="581"/>
      <c r="D19" s="582"/>
      <c r="E19" s="582"/>
      <c r="F19" s="583">
        <f>Infrastruktura!G43</f>
        <v>0</v>
      </c>
    </row>
    <row r="20" spans="1:11" s="39" customFormat="1">
      <c r="A20" s="584"/>
      <c r="B20" s="585"/>
      <c r="C20" s="578"/>
      <c r="D20" s="541"/>
      <c r="E20" s="541"/>
      <c r="F20" s="586"/>
    </row>
    <row r="21" spans="1:11" s="39" customFormat="1">
      <c r="A21" s="579" t="s">
        <v>2</v>
      </c>
      <c r="B21" s="580" t="s">
        <v>56</v>
      </c>
      <c r="C21" s="581"/>
      <c r="D21" s="582"/>
      <c r="E21" s="582"/>
      <c r="F21" s="583">
        <f>Infrastruktura!G106</f>
        <v>0</v>
      </c>
    </row>
    <row r="22" spans="1:11" s="39" customFormat="1">
      <c r="A22" s="584"/>
      <c r="B22" s="585"/>
      <c r="C22" s="578"/>
      <c r="D22" s="541"/>
      <c r="E22" s="541"/>
      <c r="F22" s="586"/>
    </row>
    <row r="23" spans="1:11" s="39" customFormat="1">
      <c r="A23" s="579" t="s">
        <v>3</v>
      </c>
      <c r="B23" s="580" t="s">
        <v>57</v>
      </c>
      <c r="C23" s="581"/>
      <c r="D23" s="582"/>
      <c r="E23" s="582"/>
      <c r="F23" s="583">
        <f>Infrastruktura!G197</f>
        <v>0</v>
      </c>
    </row>
    <row r="24" spans="1:11" s="39" customFormat="1">
      <c r="A24" s="584"/>
      <c r="B24" s="585"/>
      <c r="C24" s="578"/>
      <c r="D24" s="541"/>
      <c r="E24" s="541"/>
      <c r="F24" s="586"/>
    </row>
    <row r="25" spans="1:11" s="39" customFormat="1">
      <c r="A25" s="579" t="s">
        <v>4</v>
      </c>
      <c r="B25" s="580" t="s">
        <v>58</v>
      </c>
      <c r="C25" s="581"/>
      <c r="D25" s="582"/>
      <c r="E25" s="582"/>
      <c r="F25" s="583">
        <f>Infrastruktura!G239</f>
        <v>0</v>
      </c>
    </row>
    <row r="26" spans="1:11" s="39" customFormat="1">
      <c r="A26" s="584"/>
      <c r="B26" s="585"/>
      <c r="C26" s="578"/>
      <c r="D26" s="541"/>
      <c r="E26" s="541"/>
      <c r="F26" s="586"/>
      <c r="H26" s="65"/>
      <c r="I26" s="65"/>
      <c r="J26" s="65"/>
      <c r="K26" s="65"/>
    </row>
    <row r="27" spans="1:11" s="39" customFormat="1">
      <c r="A27" s="579" t="s">
        <v>362</v>
      </c>
      <c r="B27" s="580" t="s">
        <v>185</v>
      </c>
      <c r="C27" s="581"/>
      <c r="D27" s="582"/>
      <c r="E27" s="582"/>
      <c r="F27" s="583">
        <f>Infrastruktura!G297</f>
        <v>0</v>
      </c>
      <c r="H27" s="65"/>
      <c r="I27" s="65"/>
      <c r="J27" s="65"/>
      <c r="K27" s="65"/>
    </row>
    <row r="28" spans="1:11" s="39" customFormat="1">
      <c r="A28" s="584"/>
      <c r="B28" s="585"/>
      <c r="C28" s="578"/>
      <c r="D28" s="541"/>
      <c r="E28" s="541"/>
      <c r="F28" s="918"/>
      <c r="H28" s="65"/>
      <c r="I28" s="65"/>
      <c r="J28" s="65"/>
      <c r="K28" s="65"/>
    </row>
    <row r="29" spans="1:11" s="39" customFormat="1">
      <c r="A29" s="579" t="s">
        <v>462</v>
      </c>
      <c r="B29" s="580" t="s">
        <v>372</v>
      </c>
      <c r="C29" s="581"/>
      <c r="D29" s="582"/>
      <c r="E29" s="582"/>
      <c r="F29" s="583">
        <f>Infrastruktura!G297</f>
        <v>0</v>
      </c>
      <c r="H29" s="65"/>
      <c r="I29" s="65"/>
      <c r="J29" s="65"/>
      <c r="K29" s="65"/>
    </row>
    <row r="30" spans="1:11" s="39" customFormat="1">
      <c r="A30" s="584"/>
      <c r="B30" s="585"/>
      <c r="C30" s="578"/>
      <c r="D30" s="541"/>
      <c r="E30" s="541"/>
      <c r="F30" s="586"/>
      <c r="H30" s="65"/>
      <c r="I30" s="65"/>
      <c r="J30" s="65"/>
      <c r="K30" s="65"/>
    </row>
    <row r="31" spans="1:11" s="39" customFormat="1">
      <c r="A31" s="579" t="s">
        <v>463</v>
      </c>
      <c r="B31" s="580" t="s">
        <v>464</v>
      </c>
      <c r="C31" s="581"/>
      <c r="D31" s="582"/>
      <c r="E31" s="582"/>
      <c r="F31" s="583">
        <f>Rasvjeta!F150</f>
        <v>0</v>
      </c>
      <c r="H31" s="65"/>
      <c r="I31" s="65"/>
      <c r="J31" s="65"/>
      <c r="K31" s="65"/>
    </row>
    <row r="32" spans="1:11" customFormat="1" ht="15.75" thickBot="1">
      <c r="F32" s="919"/>
    </row>
    <row r="33" spans="1:11" s="39" customFormat="1" ht="28.5" customHeight="1" thickBot="1">
      <c r="A33" s="587"/>
      <c r="B33" s="588" t="s">
        <v>59</v>
      </c>
      <c r="C33" s="587"/>
      <c r="D33" s="587"/>
      <c r="E33" s="587"/>
      <c r="F33" s="589">
        <f>SUM(F19:F32)</f>
        <v>0</v>
      </c>
      <c r="H33" s="36"/>
      <c r="I33" s="65"/>
      <c r="J33" s="36"/>
      <c r="K33" s="65"/>
    </row>
    <row r="34" spans="1:11" s="39" customFormat="1" ht="15" customHeight="1" thickBot="1">
      <c r="A34" s="590"/>
      <c r="B34" s="591"/>
      <c r="C34" s="512"/>
      <c r="D34" s="513"/>
      <c r="E34" s="511"/>
      <c r="F34" s="592"/>
      <c r="H34" s="65"/>
      <c r="I34" s="65"/>
      <c r="J34" s="65"/>
      <c r="K34" s="65"/>
    </row>
    <row r="35" spans="1:11" s="39" customFormat="1" ht="24" customHeight="1" thickBot="1">
      <c r="A35" s="593"/>
      <c r="B35" s="594" t="s">
        <v>233</v>
      </c>
      <c r="C35" s="593"/>
      <c r="D35" s="593"/>
      <c r="E35" s="593"/>
      <c r="F35" s="595">
        <f>F33*0.25</f>
        <v>0</v>
      </c>
      <c r="H35" s="65"/>
      <c r="I35" s="65"/>
      <c r="J35" s="65"/>
      <c r="K35" s="65"/>
    </row>
    <row r="36" spans="1:11" s="39" customFormat="1" ht="13.5" customHeight="1" thickBot="1">
      <c r="A36" s="590"/>
      <c r="B36" s="591"/>
      <c r="C36" s="512"/>
      <c r="D36" s="513"/>
      <c r="E36" s="511"/>
      <c r="F36" s="592"/>
      <c r="H36" s="65"/>
      <c r="I36" s="65"/>
      <c r="J36" s="375"/>
      <c r="K36" s="376"/>
    </row>
    <row r="37" spans="1:11" s="39" customFormat="1" ht="29.25" customHeight="1" thickBot="1">
      <c r="A37" s="596"/>
      <c r="B37" s="597" t="s">
        <v>60</v>
      </c>
      <c r="C37" s="596"/>
      <c r="D37" s="596"/>
      <c r="E37" s="596"/>
      <c r="F37" s="598">
        <f>SUM(F33:F35)</f>
        <v>0</v>
      </c>
      <c r="H37" s="65"/>
      <c r="I37" s="65"/>
      <c r="J37" s="65"/>
      <c r="K37" s="65"/>
    </row>
    <row r="38" spans="1:11" s="39" customFormat="1">
      <c r="A38" s="590"/>
      <c r="B38" s="591"/>
      <c r="C38" s="512"/>
      <c r="D38" s="513"/>
      <c r="E38" s="511"/>
      <c r="F38" s="592"/>
      <c r="H38" s="65"/>
      <c r="I38" s="65"/>
      <c r="J38" s="65"/>
      <c r="K38" s="65"/>
    </row>
    <row r="39" spans="1:11">
      <c r="A39" s="545"/>
      <c r="B39" s="545"/>
      <c r="C39" s="545"/>
      <c r="D39" s="545"/>
      <c r="E39" s="545"/>
      <c r="F39" s="545"/>
      <c r="H39" s="66"/>
      <c r="I39" s="66"/>
      <c r="J39" s="66"/>
      <c r="K39" s="67"/>
    </row>
    <row r="40" spans="1:11">
      <c r="A40" s="599" t="s">
        <v>61</v>
      </c>
      <c r="B40" s="545"/>
      <c r="C40" s="545"/>
      <c r="D40" s="545"/>
      <c r="E40" s="545"/>
      <c r="F40" s="545"/>
    </row>
    <row r="41" spans="1:11">
      <c r="A41" s="545"/>
      <c r="B41" s="545"/>
      <c r="C41" s="545"/>
      <c r="D41" s="545"/>
      <c r="E41" s="545"/>
      <c r="F41" s="545"/>
    </row>
    <row r="42" spans="1:11">
      <c r="A42" s="592" t="s">
        <v>63</v>
      </c>
      <c r="B42" s="545"/>
      <c r="C42" s="600"/>
      <c r="D42" s="545"/>
      <c r="E42" s="545"/>
      <c r="F42" s="545"/>
    </row>
    <row r="43" spans="1:11">
      <c r="A43" s="48"/>
      <c r="B43" s="48"/>
      <c r="C43" s="48"/>
    </row>
    <row r="44" spans="1:11">
      <c r="A44" s="47"/>
      <c r="B44" s="47"/>
      <c r="C44" s="48"/>
      <c r="D44" s="48"/>
      <c r="E44" s="48"/>
      <c r="F44" s="48"/>
    </row>
    <row r="45" spans="1:11">
      <c r="A45" s="47"/>
      <c r="B45" s="47"/>
      <c r="C45" s="48"/>
      <c r="D45" s="48"/>
      <c r="E45" s="48"/>
      <c r="F45" s="48"/>
    </row>
    <row r="46" spans="1:11">
      <c r="A46" s="47"/>
      <c r="B46" s="47"/>
      <c r="C46" s="48"/>
      <c r="D46" s="48"/>
      <c r="E46" s="48"/>
      <c r="F46" s="48"/>
    </row>
    <row r="47" spans="1:11">
      <c r="A47" s="71"/>
      <c r="B47" s="71"/>
      <c r="C47" s="72"/>
      <c r="D47" s="72"/>
      <c r="E47" s="72"/>
      <c r="F47" s="72"/>
    </row>
    <row r="48" spans="1:11">
      <c r="C48" s="41"/>
      <c r="D48" s="41"/>
      <c r="E48" s="41"/>
      <c r="F48" s="41"/>
    </row>
    <row r="49" spans="3:7">
      <c r="C49" s="41"/>
      <c r="D49" s="41"/>
      <c r="E49" s="41"/>
      <c r="F49" s="41"/>
    </row>
    <row r="50" spans="3:7">
      <c r="C50" s="41"/>
      <c r="D50" s="41"/>
      <c r="E50" s="41"/>
      <c r="F50" s="41"/>
    </row>
    <row r="51" spans="3:7">
      <c r="F51" s="374"/>
      <c r="G51" s="373"/>
    </row>
  </sheetData>
  <mergeCells count="2">
    <mergeCell ref="A17:F17"/>
    <mergeCell ref="B10:F10"/>
  </mergeCells>
  <phoneticPr fontId="23" type="noConversion"/>
  <pageMargins left="1.1023622047244095"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3</vt:i4>
      </vt:variant>
    </vt:vector>
  </HeadingPairs>
  <TitlesOfParts>
    <vt:vector size="6" baseType="lpstr">
      <vt:lpstr>Infrastruktura</vt:lpstr>
      <vt:lpstr>Rasvjeta</vt:lpstr>
      <vt:lpstr>Rekapitulacija</vt:lpstr>
      <vt:lpstr>Infrastruktura!Ispis_naslova</vt:lpstr>
      <vt:lpstr>Infrastruktura!Podrucje_ispisa</vt:lpstr>
      <vt:lpstr>Rekapitulacija!Podrucje_ispisa</vt:lpstr>
    </vt:vector>
  </TitlesOfParts>
  <Manager>mr.sc. Josip Bošnjak, dipl.ing.građ.</Manager>
  <Company>Rencon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Zona Antunovac</dc:subject>
  <dc:creator>Tomislav Glavaš, dipl.ing.građ.</dc:creator>
  <cp:lastModifiedBy>Nataša</cp:lastModifiedBy>
  <cp:lastPrinted>2019-02-08T14:31:24Z</cp:lastPrinted>
  <dcterms:created xsi:type="dcterms:W3CDTF">1997-05-14T10:58:24Z</dcterms:created>
  <dcterms:modified xsi:type="dcterms:W3CDTF">2019-07-02T17:19:05Z</dcterms:modified>
</cp:coreProperties>
</file>